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Mis Reportes Sin Logo\"/>
    </mc:Choice>
  </mc:AlternateContent>
  <xr:revisionPtr revIDLastSave="0" documentId="13_ncr:1_{8ACEAB08-3EE1-4D5C-92C5-AA306E7E2350}" xr6:coauthVersionLast="47" xr6:coauthVersionMax="47" xr10:uidLastSave="{00000000-0000-0000-0000-000000000000}"/>
  <bookViews>
    <workbookView xWindow="-120" yWindow="-120" windowWidth="29040" windowHeight="15720" tabRatio="845" xr2:uid="{00000000-000D-0000-FFFF-FFFF00000000}"/>
  </bookViews>
  <sheets>
    <sheet name="N_Campos Generales" sheetId="1" r:id="rId1"/>
    <sheet name="N_Campos Especificos" sheetId="2" r:id="rId2"/>
    <sheet name="a)Costos Mat Desglosado (E)" sheetId="4" r:id="rId3"/>
    <sheet name="b)Costo Maq (Act,Res,Esp) (E)" sheetId="9" r:id="rId4"/>
    <sheet name="c)Costos de Maquinaria (E)" sheetId="10" r:id="rId5"/>
    <sheet name="d)Familias de Insumos (E)" sheetId="23" r:id="rId6"/>
    <sheet name="e)Listado Insumos (E)" sheetId="8" r:id="rId7"/>
    <sheet name="f)Mano de Obra Gravable (E)" sheetId="7" r:id="rId8"/>
    <sheet name="g)Relacion Costos Mat (E)" sheetId="3" r:id="rId9"/>
    <sheet name="h)Relación de básicos (E)" sheetId="13" r:id="rId10"/>
    <sheet name="i)Tabulador Salario Base (E)" sheetId="5" r:id="rId11"/>
    <sheet name="j)Tabulador SalarioDesglose (E)" sheetId="6" r:id="rId12"/>
    <sheet name="k)Relación de Maq. (E)" sheetId="24" r:id="rId13"/>
    <sheet name="l)Relación de Maq.2 (E)" sheetId="25" r:id="rId14"/>
    <sheet name="m)Relación de Maq.3 (E)" sheetId="27" r:id="rId15"/>
  </sheets>
  <externalReferences>
    <externalReference r:id="rId16"/>
  </externalReferences>
  <definedNames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cursocadena">'[1]N_Campos Generales'!$D$31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iniciotexto">'[1]N_Campos Generales'!$D$46</definedName>
    <definedName name="fechaterminacion">'N_Campos Generales'!$C$55</definedName>
    <definedName name="fechaterminaciontexto">'[1]N_Campos Generales'!$D$47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3" l="1"/>
  <c r="B13" i="13"/>
  <c r="B7" i="13"/>
  <c r="B7" i="3"/>
  <c r="B13" i="3"/>
  <c r="D7" i="13"/>
  <c r="C25" i="27"/>
  <c r="A25" i="27"/>
  <c r="B14" i="27"/>
  <c r="G13" i="27"/>
  <c r="E13" i="27"/>
  <c r="B13" i="27"/>
  <c r="B8" i="27"/>
  <c r="H7" i="27"/>
  <c r="D7" i="27"/>
  <c r="B7" i="27"/>
  <c r="B4" i="27"/>
  <c r="A2" i="27"/>
  <c r="K21" i="25"/>
  <c r="J21" i="25"/>
  <c r="I21" i="25"/>
  <c r="I20" i="24"/>
  <c r="G13" i="25"/>
  <c r="I7" i="25"/>
  <c r="B14" i="25"/>
  <c r="E13" i="25"/>
  <c r="B13" i="25"/>
  <c r="B8" i="25"/>
  <c r="D7" i="25"/>
  <c r="B7" i="25"/>
  <c r="B4" i="25"/>
  <c r="A2" i="25"/>
  <c r="G13" i="24"/>
  <c r="E13" i="24"/>
  <c r="D7" i="24"/>
  <c r="B14" i="24" l="1"/>
  <c r="B13" i="24"/>
  <c r="B8" i="24"/>
  <c r="G7" i="24"/>
  <c r="B7" i="24"/>
  <c r="B4" i="24"/>
  <c r="A2" i="24"/>
  <c r="B12" i="6"/>
  <c r="B14" i="5"/>
  <c r="B13" i="7"/>
  <c r="B13" i="8"/>
  <c r="B14" i="23"/>
  <c r="B12" i="4"/>
  <c r="B15" i="10"/>
  <c r="B12" i="9"/>
  <c r="G14" i="23"/>
  <c r="E14" i="23"/>
  <c r="B15" i="23"/>
  <c r="B9" i="23"/>
  <c r="D8" i="23"/>
  <c r="B8" i="23"/>
  <c r="B4" i="23"/>
  <c r="A2" i="23"/>
  <c r="D13" i="13"/>
  <c r="D12" i="13"/>
  <c r="B14" i="13"/>
  <c r="B16" i="10"/>
  <c r="D16" i="10"/>
  <c r="D15" i="10"/>
  <c r="B8" i="10"/>
  <c r="B7" i="10"/>
  <c r="B13" i="9"/>
  <c r="F12" i="9"/>
  <c r="D12" i="9"/>
  <c r="D7" i="9"/>
  <c r="B7" i="9"/>
  <c r="B7" i="8"/>
  <c r="B14" i="8"/>
  <c r="G13" i="8"/>
  <c r="E13" i="8"/>
  <c r="D7" i="8"/>
  <c r="B14" i="7"/>
  <c r="B7" i="7"/>
  <c r="G13" i="7"/>
  <c r="E13" i="7"/>
  <c r="D7" i="7"/>
  <c r="B7" i="6"/>
  <c r="B13" i="6"/>
  <c r="G12" i="6"/>
  <c r="E12" i="6"/>
  <c r="B7" i="5"/>
  <c r="F15" i="5"/>
  <c r="D15" i="5"/>
  <c r="B15" i="5"/>
  <c r="B13" i="4"/>
  <c r="B7" i="4"/>
  <c r="H12" i="4"/>
  <c r="F12" i="4"/>
  <c r="E14" i="3"/>
  <c r="E13" i="3"/>
  <c r="B15" i="3"/>
  <c r="B14" i="3"/>
  <c r="G8" i="23"/>
  <c r="B8" i="4"/>
  <c r="B4" i="3"/>
  <c r="B4" i="13"/>
  <c r="B4" i="10"/>
  <c r="B4" i="9"/>
  <c r="B4" i="8"/>
  <c r="B4" i="7"/>
  <c r="B4" i="6"/>
  <c r="B4" i="5"/>
  <c r="B4" i="4"/>
  <c r="B8" i="13"/>
  <c r="A2" i="13"/>
  <c r="B10" i="10"/>
  <c r="A2" i="10"/>
  <c r="B8" i="9"/>
  <c r="A2" i="9"/>
  <c r="B8" i="8"/>
  <c r="A2" i="8"/>
  <c r="B8" i="7"/>
  <c r="A2" i="7"/>
  <c r="B8" i="6"/>
  <c r="E7" i="6"/>
  <c r="A2" i="6"/>
  <c r="B8" i="5"/>
  <c r="E7" i="5"/>
  <c r="A2" i="5"/>
  <c r="F7" i="4"/>
  <c r="A2" i="4"/>
  <c r="B8" i="3"/>
  <c r="A2" i="3"/>
  <c r="B16" i="3"/>
  <c r="G7" i="7"/>
  <c r="B9" i="10"/>
  <c r="I7" i="4"/>
  <c r="E14" i="5"/>
  <c r="H7" i="6"/>
  <c r="G7" i="8"/>
  <c r="F7" i="9"/>
</calcChain>
</file>

<file path=xl/sharedStrings.xml><?xml version="1.0" encoding="utf-8"?>
<sst xmlns="http://schemas.openxmlformats.org/spreadsheetml/2006/main" count="750" uniqueCount="438">
  <si>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</si>
  <si>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</si>
  <si>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</si>
  <si>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</si>
  <si>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</si>
  <si>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</si>
  <si>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</si>
  <si>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</si>
  <si>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</si>
  <si>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</si>
  <si>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</si>
  <si>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</si>
  <si>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</si>
  <si>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</si>
  <si>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</si>
  <si>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</si>
  <si>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</si>
  <si>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</si>
  <si>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</si>
  <si>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</si>
  <si>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</si>
  <si>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</si>
  <si>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</si>
  <si>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</si>
  <si>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</si>
  <si>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</si>
  <si>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</si>
  <si>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</si>
  <si>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</si>
  <si>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</si>
  <si>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</si>
  <si>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</si>
  <si>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</si>
  <si>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</si>
  <si>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</si>
  <si>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</si>
  <si>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</si>
  <si>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</si>
  <si>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</si>
  <si>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</si>
  <si>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{fecutil}</t>
  </si>
  <si>
    <t>Fecha de utilización mas próxima del insumo</t>
  </si>
  <si>
    <t>Partida en la que participa con mayor incidencia el insumo</t>
  </si>
  <si>
    <t>{proveedor}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</si>
  <si>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</si>
  <si>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</si>
  <si>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</si>
  <si>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</si>
  <si>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</si>
  <si>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</si>
  <si>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</si>
  <si>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</si>
  <si>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</si>
  <si>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</si>
  <si>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</si>
  <si>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</si>
  <si>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</si>
  <si>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DOCUMENTO</t>
  </si>
  <si>
    <t>RELACION Y ANALISIS DE COSTOS BASICOS DE LOS MATERIALES</t>
  </si>
  <si>
    <t>Descripcion del Material y/o Equipo de Instalacion</t>
  </si>
  <si>
    <t xml:space="preserve">Costo Unitario </t>
  </si>
  <si>
    <t>Código</t>
  </si>
  <si>
    <t>Permanente que se Utilizara</t>
  </si>
  <si>
    <t>Unidad</t>
  </si>
  <si>
    <t>Puesto en Obra</t>
  </si>
  <si>
    <t>{detalle}</t>
  </si>
  <si>
    <t>{fin del reporte}</t>
  </si>
  <si>
    <t>Fecha:</t>
  </si>
  <si>
    <t>Concepto</t>
  </si>
  <si>
    <t>Acarreo</t>
  </si>
  <si>
    <t>Maniobra</t>
  </si>
  <si>
    <t>Almacenaje</t>
  </si>
  <si>
    <t>Derechos</t>
  </si>
  <si>
    <t>Mermas</t>
  </si>
  <si>
    <t>Costo Unitario Puesto en Obra</t>
  </si>
  <si>
    <t>TABULADOR DE SALARIO BASE DE MANO DE OBRA E INTREGRACION DE SALARIOS</t>
  </si>
  <si>
    <t>Salario Base por Jornal</t>
  </si>
  <si>
    <t>Factor Salario Real</t>
  </si>
  <si>
    <t>Salario Real</t>
  </si>
  <si>
    <t>Viáticos</t>
  </si>
  <si>
    <t>Alimentación</t>
  </si>
  <si>
    <t>Salario Total</t>
  </si>
  <si>
    <t>LISTADO DE MANO DE OBRA GRAVABLE PARA EL CALCULO DE IMPUESTO SOBRE NOMINA</t>
  </si>
  <si>
    <t>Fecha</t>
  </si>
  <si>
    <t>Cantidad</t>
  </si>
  <si>
    <t>Factor Base de Cotizacion</t>
  </si>
  <si>
    <t>Importe</t>
  </si>
  <si>
    <t>LISTADO DE INSUMOS QUE INTERVIENE EN LA INTEGRACION DE LA PROPUESTA</t>
  </si>
  <si>
    <t>Precio</t>
  </si>
  <si>
    <t>% Incidencia</t>
  </si>
  <si>
    <t>DATOS BASICOS DEL COSTO DEL USO DE LA MAQUINARIA (ACTIVO, EN ESPERA Y EN RESERVA)</t>
  </si>
  <si>
    <t>Valor de adquisición</t>
  </si>
  <si>
    <t>Costo Hora Activa</t>
  </si>
  <si>
    <t>Costo en Espera</t>
  </si>
  <si>
    <t>Costo en Reserva</t>
  </si>
  <si>
    <t>DATOS BASICOS DEL COSTO DEL USO DE LA MAQUINARIA DE CONSTRUCCION</t>
  </si>
  <si>
    <t>Descripcion de la máquina</t>
  </si>
  <si>
    <t>Costo por Hora</t>
  </si>
  <si>
    <t>Relación de Básicos</t>
  </si>
  <si>
    <t>Costo Unitario</t>
  </si>
  <si>
    <t>VALOR</t>
  </si>
  <si>
    <t>razonsocial</t>
  </si>
  <si>
    <t>México</t>
  </si>
  <si>
    <t>Distrito Federal</t>
  </si>
  <si>
    <t>domicilio</t>
  </si>
  <si>
    <t>colonia</t>
  </si>
  <si>
    <t>ciudad</t>
  </si>
  <si>
    <t>responsable</t>
  </si>
  <si>
    <t>Sistema de Comunicaciones y Transportes, Sistema de Transporte Colectivo Metro, Administración General de Recursos, Línea 12 (Línea Dorada)</t>
  </si>
  <si>
    <t>Cliente:</t>
  </si>
  <si>
    <t>cmic</t>
  </si>
  <si>
    <t>infonavit</t>
  </si>
  <si>
    <t>imss</t>
  </si>
  <si>
    <t>cargo</t>
  </si>
  <si>
    <t>Obra: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</si>
  <si>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</si>
  <si>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</si>
  <si>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</si>
  <si>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</si>
  <si>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</si>
  <si>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</si>
  <si>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</si>
  <si>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</si>
  <si>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</si>
  <si>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</si>
  <si>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</si>
  <si>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</si>
  <si>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</si>
  <si>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</si>
  <si>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</si>
  <si>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</si>
  <si>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</si>
  <si>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</si>
  <si>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</si>
  <si>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</si>
  <si>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</si>
  <si>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</si>
  <si>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</si>
  <si>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</si>
  <si>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</si>
  <si>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</si>
  <si>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</si>
  <si>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</si>
  <si>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</si>
  <si>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</si>
  <si>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</si>
  <si>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</si>
  <si>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</si>
  <si>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</si>
  <si>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</si>
  <si>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</si>
  <si>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</si>
  <si>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</si>
  <si>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</si>
  <si>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</si>
  <si>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</si>
  <si>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</si>
  <si>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</si>
  <si>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</si>
  <si>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</si>
  <si>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</si>
  <si>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</si>
  <si>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</si>
  <si>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</si>
  <si>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</si>
  <si>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</si>
  <si>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</si>
  <si>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</si>
  <si>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</si>
  <si>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</si>
  <si>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</si>
  <si>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Referencia, se usa para proveedor en algunas dependencias.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</si>
  <si>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</si>
  <si>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</si>
  <si>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</si>
  <si>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</si>
  <si>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</si>
  <si>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</si>
  <si>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</si>
  <si>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</si>
  <si>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</si>
  <si>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</si>
  <si>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LISTADO DE INSUMOS POR FAMILIA QUE INTERVIENEN EN EL PRESUPUESTO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</si>
  <si>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</si>
  <si>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</si>
  <si>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</si>
  <si>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</si>
  <si>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</si>
  <si>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</si>
  <si>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</si>
  <si>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</si>
  <si>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</si>
  <si>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</si>
  <si>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</si>
  <si>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</si>
  <si>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</si>
  <si>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</si>
  <si>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</si>
  <si>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</si>
  <si>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</si>
  <si>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</si>
  <si>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</si>
  <si>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</si>
  <si>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</si>
  <si>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</si>
  <si>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</si>
  <si>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</si>
  <si>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</si>
  <si>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</si>
  <si>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</si>
  <si>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</si>
  <si>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</si>
  <si>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</si>
  <si>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Lugar:</t>
  </si>
  <si>
    <t>Ciudad:</t>
  </si>
  <si>
    <t>Duración:</t>
  </si>
  <si>
    <t>Inicio obra:</t>
  </si>
  <si>
    <t>Fin obra:</t>
  </si>
  <si>
    <t>DOCUMENTO:</t>
  </si>
  <si>
    <t>Concurso No.: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</si>
  <si>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</si>
  <si>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</si>
  <si>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</si>
  <si>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</si>
  <si>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</si>
  <si>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</si>
  <si>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</si>
  <si>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</si>
  <si>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</si>
  <si>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</si>
  <si>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</si>
  <si>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</si>
  <si>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</si>
  <si>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</si>
  <si>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</si>
  <si>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</si>
  <si>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</si>
  <si>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</si>
  <si>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</si>
  <si>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</si>
  <si>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</si>
  <si>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</si>
  <si>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</si>
  <si>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</si>
  <si>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</si>
  <si>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</si>
  <si>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</si>
  <si>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</si>
  <si>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</si>
  <si>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</si>
  <si>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</si>
  <si>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</si>
  <si>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</si>
  <si>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</si>
  <si>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</si>
  <si>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</si>
  <si>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</si>
  <si>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</si>
  <si>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</si>
  <si>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</si>
  <si>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</si>
  <si>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</si>
  <si>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</si>
  <si>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</si>
  <si>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</si>
  <si>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</si>
  <si>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</si>
  <si>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</si>
  <si>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</si>
  <si>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</si>
  <si>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</si>
  <si>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</si>
  <si>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</si>
  <si>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</si>
  <si>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</si>
  <si>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</si>
  <si>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</si>
  <si>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</si>
  <si>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</si>
  <si>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</si>
  <si>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</si>
  <si>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</si>
  <si>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</si>
  <si>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</si>
  <si>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</si>
  <si>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</si>
  <si>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se usa para sumarizar los costos por prestaciones mas el salario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</si>
  <si>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</si>
  <si>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</si>
  <si>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</si>
  <si>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</si>
  <si>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se usa para sumarizar los costos por prestaciones mas el salario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</si>
  <si>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</si>
  <si>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</si>
  <si>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</si>
  <si>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</si>
  <si>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</si>
  <si>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</si>
  <si>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</si>
  <si>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</si>
  <si>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</si>
  <si>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</si>
  <si>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</si>
  <si>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</si>
  <si>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</si>
  <si>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</si>
  <si>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</si>
  <si>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</si>
  <si>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</si>
  <si>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</si>
  <si>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</si>
  <si>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</si>
  <si>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</si>
  <si>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</si>
  <si>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</si>
  <si>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</si>
  <si>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</si>
  <si>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</si>
  <si>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</si>
  <si>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</si>
  <si>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</si>
  <si>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</si>
  <si>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cantidad x salario moneda 1.</t>
  </si>
  <si>
    <t>cantidad x salario moneda 2.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</si>
  <si>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</si>
  <si>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</si>
  <si>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</si>
  <si>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</si>
  <si>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</si>
  <si>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</si>
  <si>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</si>
  <si>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</si>
  <si>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</si>
  <si>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</si>
  <si>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</si>
  <si>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</si>
  <si>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</si>
  <si>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</si>
  <si>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</si>
  <si>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</si>
  <si>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</si>
  <si>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</si>
  <si>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</si>
  <si>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</si>
  <si>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</si>
  <si>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</si>
  <si>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</si>
  <si>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</si>
  <si>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</si>
  <si>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</si>
  <si>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{valordeadquisicionmon1}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</si>
  <si>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</si>
  <si>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</si>
  <si>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</si>
  <si>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</si>
  <si>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</si>
  <si>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</si>
  <si>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</si>
  <si>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</si>
  <si>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</si>
  <si>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</si>
  <si>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</si>
  <si>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</si>
  <si>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</si>
  <si>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</si>
  <si>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</si>
  <si>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</si>
  <si>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</si>
  <si>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</si>
  <si>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</si>
  <si>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</si>
  <si>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</si>
  <si>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</si>
  <si>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RELACION DE MAQUINARIA Y/O EQUIPO DE CONSTRUCCION</t>
  </si>
  <si>
    <t>Clasificación Codificación</t>
  </si>
  <si>
    <t>Nombre de la maquinaria y/o equipo</t>
  </si>
  <si>
    <t>Marca</t>
  </si>
  <si>
    <t>Modelo</t>
  </si>
  <si>
    <t>Usos actuales</t>
  </si>
  <si>
    <t>Fecha de utilización</t>
  </si>
  <si>
    <t>Ubicación actual estado</t>
  </si>
  <si>
    <t>Disponibilidad</t>
  </si>
  <si>
    <t>Propio</t>
  </si>
  <si>
    <t>Por Comprar</t>
  </si>
  <si>
    <t>Arrendada</t>
  </si>
  <si>
    <t>{tipocombustible}</t>
  </si>
  <si>
    <t>Tipo de combustible.</t>
  </si>
  <si>
    <t>RELACIÓN DE LA MAQUINARIA Y/O EQUIPO DE INTERVIENE DIRECTAMENTE EN LA EJECUCIÓN DE LOS</t>
  </si>
  <si>
    <t>TRABAJOS Y/O SERVICIOS</t>
  </si>
  <si>
    <t>CLAVE</t>
  </si>
  <si>
    <t>DESCRIPCIÓN</t>
  </si>
  <si>
    <t>UNIDAD</t>
  </si>
  <si>
    <t>CANTIDAD</t>
  </si>
  <si>
    <t>COSTO POR HR/DÍA</t>
  </si>
  <si>
    <t>IMPORTE</t>
  </si>
  <si>
    <t>MAQUINARIA Y/O EQUIPO</t>
  </si>
  <si>
    <t>Cargos Fijos</t>
  </si>
  <si>
    <t>Cargos por consumo</t>
  </si>
  <si>
    <t>Cargos por operación</t>
  </si>
  <si>
    <t>Costo por Hr/día</t>
  </si>
  <si>
    <t>{costocfmon1}</t>
  </si>
  <si>
    <t>{costocomon1}</t>
  </si>
  <si>
    <t>{costomomon1}</t>
  </si>
  <si>
    <t>{pie de página}</t>
  </si>
  <si>
    <t>EMPRESA:</t>
  </si>
  <si>
    <t>NOMBRE DEL REPRESENTANTE LEGAL:</t>
  </si>
  <si>
    <t>FIRMA:</t>
  </si>
  <si>
    <t>Costo Unitario Adquisicion</t>
  </si>
  <si>
    <t>ART. 45 A.II RLOPySRM</t>
  </si>
  <si>
    <t>ART. 193 RLOPySRM</t>
  </si>
  <si>
    <t>ART. 210 RLOPySRM</t>
  </si>
  <si>
    <t>ART. 194 RLOPySRM</t>
  </si>
  <si>
    <t>ART. 45 A.VII RLOPySRM</t>
  </si>
  <si>
    <t>ART. 45 A.VIII RLOPySRM</t>
  </si>
  <si>
    <t>ART. 45 A.III RLOPySRM</t>
  </si>
  <si>
    <t>ART. 44 VII RLOPySRM</t>
  </si>
  <si>
    <t>Concurso No:</t>
  </si>
  <si>
    <t>110802-11</t>
  </si>
  <si>
    <t>ART. 44 VII</t>
  </si>
  <si>
    <t>RLOPySRM</t>
  </si>
  <si>
    <t>ART. 45 A.II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</si>
  <si>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</si>
  <si>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</si>
  <si>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</si>
  <si>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</si>
  <si>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</si>
  <si>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</si>
  <si>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{importecostoestimacionmon1}</t>
  </si>
  <si>
    <t>{importecostoestimacionmon2}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</si>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</sst>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\-mmm\-yyyy"/>
    <numFmt numFmtId="165" formatCode="&quot;$&quot;#,##0.00"/>
    <numFmt numFmtId="166" formatCode="0.00000"/>
    <numFmt numFmtId="167" formatCode="0.000000"/>
    <numFmt numFmtId="168" formatCode="#,##0.000000"/>
    <numFmt numFmtId="169" formatCode="dd/mm/yyyy;@"/>
  </numFmts>
  <fonts count="1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13" fontId="2" fillId="0" borderId="0" applyFont="0" applyFill="0" applyProtection="0"/>
    <xf numFmtId="0" fontId="14" fillId="0" borderId="0"/>
  </cellStyleXfs>
  <cellXfs count="253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0" fillId="0" borderId="6" xfId="0" applyBorder="1" applyAlignment="1">
      <alignment horizontal="centerContinuous"/>
    </xf>
    <xf numFmtId="0" fontId="4" fillId="0" borderId="7" xfId="0" applyFont="1" applyBorder="1"/>
    <xf numFmtId="0" fontId="0" fillId="0" borderId="8" xfId="0" applyBorder="1"/>
    <xf numFmtId="0" fontId="4" fillId="0" borderId="0" xfId="0" applyFont="1" applyAlignment="1">
      <alignment horizontal="center"/>
    </xf>
    <xf numFmtId="0" fontId="4" fillId="0" borderId="8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4" fillId="0" borderId="9" xfId="0" applyFont="1" applyBorder="1"/>
    <xf numFmtId="0" fontId="0" fillId="0" borderId="10" xfId="0" applyBorder="1"/>
    <xf numFmtId="0" fontId="0" fillId="0" borderId="11" xfId="0" applyBorder="1"/>
    <xf numFmtId="0" fontId="1" fillId="0" borderId="10" xfId="0" applyFont="1" applyBorder="1" applyAlignment="1">
      <alignment horizontal="center"/>
    </xf>
    <xf numFmtId="0" fontId="4" fillId="0" borderId="4" xfId="0" applyFont="1" applyBorder="1"/>
    <xf numFmtId="0" fontId="4" fillId="0" borderId="12" xfId="0" applyFont="1" applyBorder="1"/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0" fillId="0" borderId="5" xfId="0" applyBorder="1" applyAlignment="1">
      <alignment horizontal="centerContinuous"/>
    </xf>
    <xf numFmtId="0" fontId="0" fillId="0" borderId="0" xfId="0" applyAlignment="1">
      <alignment horizontal="centerContinuous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right"/>
    </xf>
    <xf numFmtId="0" fontId="6" fillId="0" borderId="8" xfId="0" applyFont="1" applyBorder="1"/>
    <xf numFmtId="0" fontId="6" fillId="0" borderId="19" xfId="0" applyFont="1" applyBorder="1" applyAlignment="1">
      <alignment horizontal="center" vertical="center"/>
    </xf>
    <xf numFmtId="0" fontId="0" fillId="0" borderId="6" xfId="0" applyBorder="1"/>
    <xf numFmtId="0" fontId="7" fillId="0" borderId="5" xfId="0" applyFont="1" applyBorder="1" applyAlignment="1">
      <alignment horizontal="centerContinuous"/>
    </xf>
    <xf numFmtId="0" fontId="4" fillId="0" borderId="10" xfId="0" applyFont="1" applyBorder="1"/>
    <xf numFmtId="164" fontId="4" fillId="0" borderId="10" xfId="0" applyNumberFormat="1" applyFont="1" applyBorder="1"/>
    <xf numFmtId="0" fontId="6" fillId="0" borderId="0" xfId="0" applyFont="1" applyAlignment="1">
      <alignment horizontal="centerContinuous"/>
    </xf>
    <xf numFmtId="0" fontId="6" fillId="0" borderId="8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4" fillId="0" borderId="8" xfId="0" applyFont="1" applyBorder="1"/>
    <xf numFmtId="0" fontId="5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10" fillId="3" borderId="3" xfId="0" applyFont="1" applyFill="1" applyBorder="1"/>
    <xf numFmtId="0" fontId="4" fillId="0" borderId="10" xfId="0" applyFont="1" applyBorder="1" applyAlignment="1">
      <alignment horizontal="center" vertical="top"/>
    </xf>
    <xf numFmtId="0" fontId="9" fillId="3" borderId="3" xfId="0" applyFont="1" applyFill="1" applyBorder="1" applyAlignment="1">
      <alignment vertical="top" wrapText="1"/>
    </xf>
    <xf numFmtId="0" fontId="9" fillId="3" borderId="3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 vertical="top"/>
    </xf>
    <xf numFmtId="0" fontId="4" fillId="0" borderId="20" xfId="0" applyFont="1" applyBorder="1"/>
    <xf numFmtId="0" fontId="4" fillId="0" borderId="21" xfId="0" applyFont="1" applyBorder="1" applyAlignment="1">
      <alignment horizontal="center" vertical="top"/>
    </xf>
    <xf numFmtId="0" fontId="12" fillId="3" borderId="3" xfId="1" applyFill="1" applyBorder="1" applyAlignment="1" applyProtection="1">
      <alignment vertical="top" wrapText="1"/>
    </xf>
    <xf numFmtId="0" fontId="9" fillId="3" borderId="2" xfId="0" applyFont="1" applyFill="1" applyBorder="1" applyAlignment="1">
      <alignment vertical="top" wrapText="1"/>
    </xf>
    <xf numFmtId="0" fontId="9" fillId="5" borderId="2" xfId="0" applyFont="1" applyFill="1" applyBorder="1" applyAlignment="1">
      <alignment vertical="top" wrapText="1"/>
    </xf>
    <xf numFmtId="0" fontId="9" fillId="5" borderId="3" xfId="0" applyFont="1" applyFill="1" applyBorder="1" applyAlignment="1">
      <alignment vertical="top" wrapText="1"/>
    </xf>
    <xf numFmtId="0" fontId="9" fillId="5" borderId="23" xfId="0" applyFont="1" applyFill="1" applyBorder="1" applyAlignment="1">
      <alignment vertical="top" wrapText="1"/>
    </xf>
    <xf numFmtId="165" fontId="9" fillId="3" borderId="3" xfId="0" applyNumberFormat="1" applyFont="1" applyFill="1" applyBorder="1" applyAlignment="1">
      <alignment vertical="top" wrapText="1"/>
    </xf>
    <xf numFmtId="0" fontId="11" fillId="0" borderId="0" xfId="0" applyFont="1"/>
    <xf numFmtId="0" fontId="4" fillId="6" borderId="0" xfId="0" applyFont="1" applyFill="1"/>
    <xf numFmtId="0" fontId="0" fillId="6" borderId="0" xfId="0" applyFill="1"/>
    <xf numFmtId="0" fontId="4" fillId="6" borderId="7" xfId="0" applyFont="1" applyFill="1" applyBorder="1"/>
    <xf numFmtId="0" fontId="6" fillId="6" borderId="8" xfId="0" applyFont="1" applyFill="1" applyBorder="1" applyAlignment="1">
      <alignment horizontal="center"/>
    </xf>
    <xf numFmtId="0" fontId="9" fillId="6" borderId="0" xfId="0" applyFont="1" applyFill="1" applyAlignment="1">
      <alignment horizontal="centerContinuous"/>
    </xf>
    <xf numFmtId="0" fontId="9" fillId="2" borderId="25" xfId="0" applyFont="1" applyFill="1" applyBorder="1" applyAlignment="1">
      <alignment horizontal="center" vertical="top"/>
    </xf>
    <xf numFmtId="0" fontId="0" fillId="5" borderId="26" xfId="0" applyFill="1" applyBorder="1" applyAlignment="1">
      <alignment vertical="top"/>
    </xf>
    <xf numFmtId="0" fontId="0" fillId="3" borderId="22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9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24" xfId="0" applyFill="1" applyBorder="1" applyAlignment="1">
      <alignment vertical="top"/>
    </xf>
    <xf numFmtId="0" fontId="0" fillId="5" borderId="23" xfId="0" applyFill="1" applyBorder="1" applyAlignment="1">
      <alignment vertical="top"/>
    </xf>
    <xf numFmtId="0" fontId="9" fillId="5" borderId="27" xfId="0" applyFont="1" applyFill="1" applyBorder="1" applyAlignment="1">
      <alignment vertical="top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left" vertical="top"/>
    </xf>
    <xf numFmtId="0" fontId="10" fillId="0" borderId="0" xfId="0" applyFont="1"/>
    <xf numFmtId="49" fontId="11" fillId="0" borderId="0" xfId="0" applyNumberFormat="1" applyFont="1" applyAlignment="1">
      <alignment vertical="top"/>
    </xf>
    <xf numFmtId="49" fontId="4" fillId="0" borderId="0" xfId="0" applyNumberFormat="1" applyFont="1" applyAlignment="1">
      <alignment vertical="top"/>
    </xf>
    <xf numFmtId="49" fontId="9" fillId="3" borderId="3" xfId="0" applyNumberFormat="1" applyFont="1" applyFill="1" applyBorder="1" applyAlignment="1">
      <alignment vertical="top" wrapText="1"/>
    </xf>
    <xf numFmtId="165" fontId="11" fillId="0" borderId="0" xfId="0" applyNumberFormat="1" applyFont="1" applyAlignment="1">
      <alignment horizontal="right" vertical="top"/>
    </xf>
    <xf numFmtId="165" fontId="4" fillId="0" borderId="0" xfId="0" applyNumberFormat="1" applyFont="1" applyAlignment="1">
      <alignment horizontal="right" vertical="top"/>
    </xf>
    <xf numFmtId="165" fontId="4" fillId="0" borderId="0" xfId="0" applyNumberFormat="1" applyFont="1" applyAlignment="1">
      <alignment horizontal="center" vertical="top"/>
    </xf>
    <xf numFmtId="0" fontId="2" fillId="3" borderId="3" xfId="0" applyFont="1" applyFill="1" applyBorder="1" applyAlignment="1">
      <alignment vertical="top"/>
    </xf>
    <xf numFmtId="0" fontId="9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9" fillId="2" borderId="29" xfId="0" applyFont="1" applyFill="1" applyBorder="1" applyAlignment="1">
      <alignment horizontal="center" vertical="top"/>
    </xf>
    <xf numFmtId="0" fontId="9" fillId="2" borderId="29" xfId="0" applyFont="1" applyFill="1" applyBorder="1" applyAlignment="1">
      <alignment horizontal="center" vertical="top" wrapText="1"/>
    </xf>
    <xf numFmtId="0" fontId="2" fillId="3" borderId="22" xfId="0" applyFont="1" applyFill="1" applyBorder="1" applyAlignment="1">
      <alignment vertical="top"/>
    </xf>
    <xf numFmtId="0" fontId="2" fillId="3" borderId="24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9" fillId="3" borderId="3" xfId="0" applyNumberFormat="1" applyFont="1" applyFill="1" applyBorder="1" applyAlignment="1">
      <alignment vertical="top" wrapText="1"/>
    </xf>
    <xf numFmtId="0" fontId="6" fillId="0" borderId="0" xfId="0" applyFont="1" applyAlignment="1">
      <alignment horizontal="right"/>
    </xf>
    <xf numFmtId="0" fontId="6" fillId="0" borderId="7" xfId="0" applyFont="1" applyBorder="1"/>
    <xf numFmtId="0" fontId="6" fillId="0" borderId="9" xfId="0" applyFont="1" applyBorder="1"/>
    <xf numFmtId="49" fontId="4" fillId="0" borderId="0" xfId="0" applyNumberFormat="1" applyFont="1"/>
    <xf numFmtId="0" fontId="4" fillId="0" borderId="11" xfId="0" applyFont="1" applyBorder="1"/>
    <xf numFmtId="0" fontId="6" fillId="0" borderId="0" xfId="0" applyFont="1" applyAlignment="1">
      <alignment horizontal="right" vertical="top" wrapText="1"/>
    </xf>
    <xf numFmtId="0" fontId="6" fillId="0" borderId="10" xfId="0" applyFont="1" applyBorder="1"/>
    <xf numFmtId="0" fontId="6" fillId="0" borderId="8" xfId="0" applyFont="1" applyBorder="1" applyAlignment="1">
      <alignment horizontal="center" vertical="top"/>
    </xf>
    <xf numFmtId="0" fontId="4" fillId="0" borderId="5" xfId="0" applyFont="1" applyBorder="1" applyAlignment="1">
      <alignment vertical="top"/>
    </xf>
    <xf numFmtId="0" fontId="4" fillId="0" borderId="6" xfId="0" applyFont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10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14" fontId="4" fillId="0" borderId="0" xfId="0" applyNumberFormat="1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8" xfId="0" applyFont="1" applyBorder="1" applyAlignment="1">
      <alignment horizontal="right" vertical="top"/>
    </xf>
    <xf numFmtId="0" fontId="6" fillId="0" borderId="10" xfId="0" applyFont="1" applyBorder="1" applyAlignment="1">
      <alignment horizontal="right" vertical="top"/>
    </xf>
    <xf numFmtId="0" fontId="11" fillId="0" borderId="0" xfId="0" applyFont="1" applyAlignment="1">
      <alignment vertical="top"/>
    </xf>
    <xf numFmtId="0" fontId="7" fillId="6" borderId="6" xfId="0" applyFont="1" applyFill="1" applyBorder="1" applyAlignment="1">
      <alignment horizontal="centerContinuous"/>
    </xf>
    <xf numFmtId="0" fontId="4" fillId="6" borderId="8" xfId="0" applyFont="1" applyFill="1" applyBorder="1"/>
    <xf numFmtId="0" fontId="4" fillId="6" borderId="10" xfId="0" applyFont="1" applyFill="1" applyBorder="1"/>
    <xf numFmtId="164" fontId="4" fillId="6" borderId="10" xfId="0" applyNumberFormat="1" applyFont="1" applyFill="1" applyBorder="1"/>
    <xf numFmtId="164" fontId="4" fillId="6" borderId="11" xfId="0" applyNumberFormat="1" applyFont="1" applyFill="1" applyBorder="1"/>
    <xf numFmtId="0" fontId="6" fillId="6" borderId="0" xfId="0" applyFont="1" applyFill="1" applyAlignment="1">
      <alignment horizontal="centerContinuous"/>
    </xf>
    <xf numFmtId="0" fontId="6" fillId="6" borderId="16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4" fillId="6" borderId="0" xfId="0" applyFont="1" applyFill="1" applyAlignment="1">
      <alignment vertical="top"/>
    </xf>
    <xf numFmtId="0" fontId="6" fillId="6" borderId="7" xfId="0" applyFont="1" applyFill="1" applyBorder="1"/>
    <xf numFmtId="0" fontId="6" fillId="6" borderId="0" xfId="0" applyFont="1" applyFill="1" applyAlignment="1">
      <alignment horizontal="right"/>
    </xf>
    <xf numFmtId="0" fontId="11" fillId="6" borderId="0" xfId="0" applyFont="1" applyFill="1" applyAlignment="1">
      <alignment horizontal="left" vertical="top"/>
    </xf>
    <xf numFmtId="0" fontId="6" fillId="6" borderId="9" xfId="0" applyFont="1" applyFill="1" applyBorder="1"/>
    <xf numFmtId="165" fontId="4" fillId="6" borderId="0" xfId="0" applyNumberFormat="1" applyFont="1" applyFill="1" applyAlignment="1">
      <alignment horizontal="right" vertical="top"/>
    </xf>
    <xf numFmtId="49" fontId="4" fillId="6" borderId="0" xfId="0" applyNumberFormat="1" applyFont="1" applyFill="1"/>
    <xf numFmtId="49" fontId="4" fillId="6" borderId="0" xfId="0" applyNumberFormat="1" applyFont="1" applyFill="1" applyAlignment="1">
      <alignment vertical="top"/>
    </xf>
    <xf numFmtId="0" fontId="2" fillId="3" borderId="3" xfId="0" applyFont="1" applyFill="1" applyBorder="1"/>
    <xf numFmtId="166" fontId="4" fillId="0" borderId="0" xfId="0" applyNumberFormat="1" applyFont="1" applyAlignment="1">
      <alignment horizontal="right" vertical="top"/>
    </xf>
    <xf numFmtId="0" fontId="1" fillId="3" borderId="2" xfId="0" applyFont="1" applyFill="1" applyBorder="1" applyAlignment="1">
      <alignment vertical="top" wrapText="1"/>
    </xf>
    <xf numFmtId="10" fontId="4" fillId="0" borderId="0" xfId="2" applyNumberFormat="1" applyFont="1" applyAlignment="1">
      <alignment horizontal="right" vertical="top"/>
    </xf>
    <xf numFmtId="167" fontId="11" fillId="0" borderId="0" xfId="0" applyNumberFormat="1" applyFont="1" applyAlignment="1">
      <alignment horizontal="right" vertical="top"/>
    </xf>
    <xf numFmtId="168" fontId="4" fillId="6" borderId="0" xfId="0" applyNumberFormat="1" applyFont="1" applyFill="1" applyAlignment="1">
      <alignment horizontal="right" vertical="top"/>
    </xf>
    <xf numFmtId="166" fontId="11" fillId="0" borderId="0" xfId="0" applyNumberFormat="1" applyFont="1" applyAlignment="1">
      <alignment horizontal="right" vertical="top"/>
    </xf>
    <xf numFmtId="0" fontId="6" fillId="0" borderId="28" xfId="0" applyFont="1" applyBorder="1" applyAlignment="1">
      <alignment horizontal="center" vertical="center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 wrapText="1"/>
    </xf>
    <xf numFmtId="0" fontId="2" fillId="3" borderId="1" xfId="3" applyFont="1" applyFill="1" applyBorder="1" applyAlignment="1">
      <alignment vertical="top"/>
    </xf>
    <xf numFmtId="0" fontId="14" fillId="3" borderId="3" xfId="3" applyFill="1" applyBorder="1" applyAlignment="1">
      <alignment vertical="top"/>
    </xf>
    <xf numFmtId="0" fontId="1" fillId="3" borderId="3" xfId="3" applyFont="1" applyFill="1" applyBorder="1" applyAlignment="1">
      <alignment vertical="top"/>
    </xf>
    <xf numFmtId="0" fontId="14" fillId="3" borderId="1" xfId="3" applyFill="1" applyBorder="1" applyAlignment="1">
      <alignment vertical="top"/>
    </xf>
    <xf numFmtId="0" fontId="2" fillId="3" borderId="3" xfId="3" applyFont="1" applyFill="1" applyBorder="1" applyAlignment="1">
      <alignment vertical="top"/>
    </xf>
    <xf numFmtId="0" fontId="1" fillId="3" borderId="3" xfId="3" applyFont="1" applyFill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6" fillId="0" borderId="16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center" vertical="top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6" fillId="0" borderId="28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Continuous"/>
    </xf>
    <xf numFmtId="0" fontId="4" fillId="0" borderId="8" xfId="0" applyFont="1" applyBorder="1" applyAlignment="1">
      <alignment horizontal="centerContinuous"/>
    </xf>
    <xf numFmtId="169" fontId="4" fillId="0" borderId="0" xfId="0" applyNumberFormat="1" applyFont="1" applyAlignment="1">
      <alignment horizontal="left" vertical="top"/>
    </xf>
    <xf numFmtId="169" fontId="4" fillId="0" borderId="0" xfId="0" applyNumberFormat="1" applyFont="1" applyAlignment="1">
      <alignment vertical="top"/>
    </xf>
    <xf numFmtId="169" fontId="4" fillId="0" borderId="0" xfId="0" applyNumberFormat="1" applyFont="1" applyAlignment="1">
      <alignment horizontal="right"/>
    </xf>
    <xf numFmtId="169" fontId="4" fillId="0" borderId="8" xfId="0" applyNumberFormat="1" applyFont="1" applyBorder="1" applyAlignment="1">
      <alignment horizontal="left" vertical="top"/>
    </xf>
    <xf numFmtId="169" fontId="4" fillId="0" borderId="8" xfId="0" applyNumberFormat="1" applyFont="1" applyBorder="1" applyAlignment="1">
      <alignment horizontal="left"/>
    </xf>
    <xf numFmtId="169" fontId="4" fillId="6" borderId="0" xfId="0" applyNumberFormat="1" applyFont="1" applyFill="1"/>
    <xf numFmtId="169" fontId="4" fillId="6" borderId="0" xfId="0" applyNumberFormat="1" applyFont="1" applyFill="1" applyAlignment="1">
      <alignment horizontal="left"/>
    </xf>
    <xf numFmtId="169" fontId="4" fillId="6" borderId="8" xfId="0" applyNumberFormat="1" applyFont="1" applyFill="1" applyBorder="1" applyAlignment="1">
      <alignment horizontal="left"/>
    </xf>
    <xf numFmtId="169" fontId="4" fillId="6" borderId="0" xfId="0" applyNumberFormat="1" applyFont="1" applyFill="1" applyAlignment="1">
      <alignment horizontal="right" vertical="top"/>
    </xf>
    <xf numFmtId="169" fontId="4" fillId="0" borderId="10" xfId="0" applyNumberFormat="1" applyFont="1" applyBorder="1" applyAlignment="1">
      <alignment vertical="top"/>
    </xf>
    <xf numFmtId="169" fontId="4" fillId="0" borderId="0" xfId="0" applyNumberFormat="1" applyFont="1"/>
    <xf numFmtId="169" fontId="9" fillId="3" borderId="3" xfId="0" applyNumberFormat="1" applyFont="1" applyFill="1" applyBorder="1" applyAlignment="1">
      <alignment vertical="top" wrapText="1"/>
    </xf>
    <xf numFmtId="169" fontId="9" fillId="3" borderId="24" xfId="0" applyNumberFormat="1" applyFont="1" applyFill="1" applyBorder="1" applyAlignment="1">
      <alignment vertical="top" wrapText="1"/>
    </xf>
    <xf numFmtId="0" fontId="11" fillId="0" borderId="0" xfId="0" applyFont="1" applyAlignment="1">
      <alignment horizontal="justify" vertical="top" wrapText="1"/>
    </xf>
    <xf numFmtId="0" fontId="4" fillId="6" borderId="0" xfId="0" applyFont="1" applyFill="1" applyAlignment="1">
      <alignment horizontal="justify" vertical="top" wrapText="1"/>
    </xf>
    <xf numFmtId="0" fontId="0" fillId="0" borderId="0" xfId="0" applyAlignment="1">
      <alignment horizontal="justify"/>
    </xf>
    <xf numFmtId="0" fontId="4" fillId="0" borderId="0" xfId="0" applyFont="1" applyAlignment="1">
      <alignment horizontal="justify"/>
    </xf>
    <xf numFmtId="0" fontId="4" fillId="0" borderId="0" xfId="0" applyFont="1" applyAlignment="1">
      <alignment horizontal="justify" vertical="top" wrapText="1"/>
    </xf>
    <xf numFmtId="14" fontId="4" fillId="0" borderId="0" xfId="0" applyNumberFormat="1" applyFont="1" applyAlignment="1">
      <alignment horizontal="left" vertical="top" wrapText="1"/>
    </xf>
    <xf numFmtId="167" fontId="4" fillId="0" borderId="0" xfId="0" applyNumberFormat="1" applyFont="1" applyAlignment="1">
      <alignment horizontal="left" vertical="top" wrapText="1"/>
    </xf>
    <xf numFmtId="169" fontId="4" fillId="0" borderId="0" xfId="0" applyNumberFormat="1" applyFont="1" applyAlignment="1">
      <alignment horizontal="left" vertical="top" wrapText="1"/>
    </xf>
    <xf numFmtId="166" fontId="4" fillId="0" borderId="0" xfId="0" applyNumberFormat="1" applyFont="1" applyAlignment="1">
      <alignment horizontal="left" vertical="top" wrapText="1"/>
    </xf>
    <xf numFmtId="0" fontId="15" fillId="0" borderId="0" xfId="0" applyFont="1" applyAlignment="1">
      <alignment horizontal="centerContinuous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67" fontId="4" fillId="0" borderId="0" xfId="0" applyNumberFormat="1" applyFont="1" applyAlignment="1">
      <alignment horizontal="right" vertical="top"/>
    </xf>
    <xf numFmtId="0" fontId="6" fillId="0" borderId="25" xfId="0" applyFont="1" applyBorder="1"/>
    <xf numFmtId="0" fontId="0" fillId="0" borderId="29" xfId="0" applyBorder="1"/>
    <xf numFmtId="0" fontId="0" fillId="0" borderId="31" xfId="0" applyBorder="1"/>
    <xf numFmtId="0" fontId="0" fillId="0" borderId="27" xfId="0" applyBorder="1"/>
    <xf numFmtId="0" fontId="0" fillId="0" borderId="23" xfId="0" applyBorder="1"/>
    <xf numFmtId="0" fontId="0" fillId="0" borderId="32" xfId="0" applyBorder="1"/>
    <xf numFmtId="0" fontId="0" fillId="0" borderId="34" xfId="0" applyBorder="1"/>
    <xf numFmtId="0" fontId="0" fillId="0" borderId="33" xfId="0" applyBorder="1"/>
    <xf numFmtId="49" fontId="4" fillId="0" borderId="0" xfId="0" applyNumberFormat="1" applyFont="1" applyAlignment="1">
      <alignment horizontal="left" vertical="top" wrapText="1"/>
    </xf>
    <xf numFmtId="0" fontId="1" fillId="3" borderId="22" xfId="0" applyFont="1" applyFill="1" applyBorder="1" applyAlignment="1">
      <alignment vertical="top" wrapText="1"/>
    </xf>
    <xf numFmtId="0" fontId="4" fillId="6" borderId="8" xfId="0" applyFont="1" applyFill="1" applyBorder="1" applyAlignment="1">
      <alignment horizontal="right"/>
    </xf>
    <xf numFmtId="169" fontId="4" fillId="0" borderId="8" xfId="0" applyNumberFormat="1" applyFont="1" applyBorder="1" applyAlignment="1">
      <alignment horizontal="center"/>
    </xf>
    <xf numFmtId="169" fontId="4" fillId="0" borderId="0" xfId="0" applyNumberFormat="1" applyFont="1" applyAlignment="1">
      <alignment horizontal="center"/>
    </xf>
    <xf numFmtId="0" fontId="4" fillId="0" borderId="0" xfId="0" applyFont="1" applyAlignment="1">
      <alignment vertical="center"/>
    </xf>
    <xf numFmtId="0" fontId="6" fillId="0" borderId="7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0" fontId="6" fillId="0" borderId="9" xfId="0" applyFont="1" applyBorder="1" applyAlignment="1">
      <alignment horizontal="right"/>
    </xf>
    <xf numFmtId="0" fontId="6" fillId="0" borderId="7" xfId="0" applyFont="1" applyBorder="1" applyAlignment="1">
      <alignment horizontal="right" vertical="top"/>
    </xf>
    <xf numFmtId="0" fontId="4" fillId="0" borderId="7" xfId="0" applyFont="1" applyBorder="1" applyAlignment="1">
      <alignment horizontal="right" vertical="top"/>
    </xf>
    <xf numFmtId="0" fontId="6" fillId="0" borderId="9" xfId="0" applyFont="1" applyBorder="1" applyAlignment="1">
      <alignment horizontal="right" vertical="top"/>
    </xf>
    <xf numFmtId="0" fontId="4" fillId="0" borderId="0" xfId="0" applyFont="1" applyAlignment="1">
      <alignment horizontal="left"/>
    </xf>
    <xf numFmtId="0" fontId="0" fillId="0" borderId="8" xfId="0" applyBorder="1" applyAlignment="1">
      <alignment horizontal="centerContinuous"/>
    </xf>
    <xf numFmtId="0" fontId="7" fillId="6" borderId="8" xfId="0" applyFont="1" applyFill="1" applyBorder="1" applyAlignment="1">
      <alignment horizontal="centerContinuous"/>
    </xf>
    <xf numFmtId="0" fontId="7" fillId="0" borderId="0" xfId="0" applyFont="1" applyAlignment="1">
      <alignment horizontal="centerContinuous"/>
    </xf>
    <xf numFmtId="0" fontId="6" fillId="0" borderId="10" xfId="0" applyFont="1" applyBorder="1" applyAlignment="1">
      <alignment horizontal="right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4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16" fillId="3" borderId="3" xfId="0" applyFont="1" applyFill="1" applyBorder="1"/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1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6" fillId="0" borderId="1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 wrapText="1"/>
    </xf>
    <xf numFmtId="164" fontId="5" fillId="0" borderId="7" xfId="0" applyNumberFormat="1" applyFont="1" applyBorder="1" applyAlignment="1">
      <alignment horizontal="center" vertical="top" wrapText="1"/>
    </xf>
    <xf numFmtId="164" fontId="5" fillId="0" borderId="0" xfId="0" applyNumberFormat="1" applyFont="1" applyAlignment="1">
      <alignment horizontal="center" vertical="top" wrapText="1"/>
    </xf>
    <xf numFmtId="0" fontId="4" fillId="6" borderId="0" xfId="0" applyFont="1" applyFill="1" applyAlignment="1">
      <alignment horizontal="justify" vertical="top" wrapText="1"/>
    </xf>
    <xf numFmtId="0" fontId="5" fillId="6" borderId="4" xfId="0" applyFont="1" applyFill="1" applyBorder="1" applyAlignment="1">
      <alignment horizontal="center" vertical="top" wrapText="1"/>
    </xf>
    <xf numFmtId="0" fontId="5" fillId="6" borderId="5" xfId="0" applyFont="1" applyFill="1" applyBorder="1" applyAlignment="1">
      <alignment horizontal="center" vertical="top" wrapText="1"/>
    </xf>
    <xf numFmtId="0" fontId="5" fillId="6" borderId="7" xfId="0" applyFont="1" applyFill="1" applyBorder="1" applyAlignment="1">
      <alignment horizontal="center" vertical="top" wrapText="1"/>
    </xf>
    <xf numFmtId="0" fontId="5" fillId="6" borderId="0" xfId="0" applyFont="1" applyFill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4" fillId="0" borderId="0" xfId="0" applyFont="1" applyAlignment="1">
      <alignment horizontal="left"/>
    </xf>
    <xf numFmtId="169" fontId="4" fillId="0" borderId="0" xfId="0" applyNumberFormat="1" applyFont="1" applyAlignment="1">
      <alignment horizontal="left" vertical="top"/>
    </xf>
    <xf numFmtId="0" fontId="4" fillId="0" borderId="8" xfId="0" applyFont="1" applyBorder="1" applyAlignment="1">
      <alignment horizontal="center" vertical="top" wrapText="1"/>
    </xf>
    <xf numFmtId="0" fontId="11" fillId="0" borderId="0" xfId="0" applyFont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6" fillId="0" borderId="28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27" xfId="0" applyFont="1" applyBorder="1" applyAlignment="1">
      <alignment horizontal="left" vertical="top" wrapText="1"/>
    </xf>
    <xf numFmtId="0" fontId="4" fillId="0" borderId="23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 wrapText="1"/>
    </xf>
    <xf numFmtId="0" fontId="4" fillId="0" borderId="33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34" xfId="0" applyFont="1" applyBorder="1" applyAlignment="1">
      <alignment horizontal="left" vertical="top" wrapText="1"/>
    </xf>
  </cellXfs>
  <cellStyles count="4">
    <cellStyle name="Hipervínculo" xfId="1" builtinId="8"/>
    <cellStyle name="Normal" xfId="0" builtinId="0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zoomScaleNormal="100" workbookViewId="0">
      <selection activeCell="G20" sqref="G20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2" customWidth="1"/>
  </cols>
  <sheetData>
    <row r="1" spans="1:3" x14ac:dyDescent="0.2">
      <c r="B1" s="137" t="s">
        <v>351</v>
      </c>
      <c r="C1" s="138" t="s">
        <v>417</v>
      </c>
    </row>
    <row r="2" spans="1:3" ht="12.75" customHeight="1" x14ac:dyDescent="0.2">
      <c r="A2" s="85" t="s">
        <v>0</v>
      </c>
      <c r="B2" s="85"/>
      <c r="C2" s="86"/>
    </row>
    <row r="3" spans="1:3" ht="12.75" customHeight="1" x14ac:dyDescent="0.2">
      <c r="A3" s="87"/>
      <c r="B3" s="87"/>
      <c r="C3" s="87"/>
    </row>
    <row r="4" spans="1:3" ht="12.75" customHeight="1" x14ac:dyDescent="0.2">
      <c r="A4" s="66" t="s">
        <v>144</v>
      </c>
      <c r="B4" s="88" t="s">
        <v>2</v>
      </c>
      <c r="C4" s="89" t="s">
        <v>100</v>
      </c>
    </row>
    <row r="5" spans="1:3" ht="12.75" customHeight="1" x14ac:dyDescent="0.2">
      <c r="A5" s="70" t="s">
        <v>3</v>
      </c>
      <c r="B5" s="67"/>
      <c r="C5" s="56"/>
    </row>
    <row r="6" spans="1:3" ht="12.75" customHeight="1" x14ac:dyDescent="0.2">
      <c r="A6" s="90" t="s">
        <v>101</v>
      </c>
      <c r="B6" s="68" t="s">
        <v>4</v>
      </c>
      <c r="C6" s="193" t="s">
        <v>429</v>
      </c>
    </row>
    <row r="7" spans="1:3" ht="12.75" customHeight="1" x14ac:dyDescent="0.2">
      <c r="A7" s="84" t="s">
        <v>104</v>
      </c>
      <c r="B7" s="69" t="s">
        <v>5</v>
      </c>
      <c r="C7" s="48" t="s">
        <v>430</v>
      </c>
    </row>
    <row r="8" spans="1:3" ht="12.75" customHeight="1" x14ac:dyDescent="0.2">
      <c r="A8" s="84" t="s">
        <v>105</v>
      </c>
      <c r="B8" s="69" t="s">
        <v>6</v>
      </c>
      <c r="C8" s="48" t="s">
        <v>431</v>
      </c>
    </row>
    <row r="9" spans="1:3" ht="12.75" customHeight="1" x14ac:dyDescent="0.2">
      <c r="A9" s="84" t="s">
        <v>106</v>
      </c>
      <c r="B9" s="69" t="s">
        <v>7</v>
      </c>
      <c r="C9" s="48" t="s">
        <v>102</v>
      </c>
    </row>
    <row r="10" spans="1:3" ht="12.75" customHeight="1" x14ac:dyDescent="0.2">
      <c r="A10" s="69" t="s">
        <v>120</v>
      </c>
      <c r="B10" s="84" t="s">
        <v>133</v>
      </c>
      <c r="C10" s="48" t="s">
        <v>432</v>
      </c>
    </row>
    <row r="11" spans="1:3" ht="12.75" customHeight="1" x14ac:dyDescent="0.2">
      <c r="A11" s="69" t="s">
        <v>121</v>
      </c>
      <c r="B11" s="69" t="s">
        <v>8</v>
      </c>
      <c r="C11" s="48" t="s">
        <v>433</v>
      </c>
    </row>
    <row r="12" spans="1:3" ht="12.75" customHeight="1" x14ac:dyDescent="0.2">
      <c r="A12" s="69" t="s">
        <v>122</v>
      </c>
      <c r="B12" s="69" t="s">
        <v>9</v>
      </c>
      <c r="C12" s="48" t="s">
        <v>434</v>
      </c>
    </row>
    <row r="13" spans="1:3" ht="12.75" customHeight="1" x14ac:dyDescent="0.2">
      <c r="A13" s="69" t="s">
        <v>123</v>
      </c>
      <c r="B13" s="69" t="s">
        <v>10</v>
      </c>
      <c r="C13" s="54" t="s">
        <v>435</v>
      </c>
    </row>
    <row r="14" spans="1:3" ht="12.75" customHeight="1" x14ac:dyDescent="0.2">
      <c r="A14" s="84" t="s">
        <v>110</v>
      </c>
      <c r="B14" s="69" t="s">
        <v>11</v>
      </c>
      <c r="C14" s="80">
        <v>1234567</v>
      </c>
    </row>
    <row r="15" spans="1:3" ht="12.75" customHeight="1" x14ac:dyDescent="0.2">
      <c r="A15" s="84" t="s">
        <v>111</v>
      </c>
      <c r="B15" s="69" t="s">
        <v>12</v>
      </c>
      <c r="C15" s="80">
        <v>12345678</v>
      </c>
    </row>
    <row r="16" spans="1:3" ht="12.75" customHeight="1" x14ac:dyDescent="0.2">
      <c r="A16" s="84" t="s">
        <v>112</v>
      </c>
      <c r="B16" s="69" t="s">
        <v>13</v>
      </c>
      <c r="C16" s="80">
        <v>123456789</v>
      </c>
    </row>
    <row r="17" spans="1:3" ht="12.75" customHeight="1" x14ac:dyDescent="0.2">
      <c r="A17" s="84" t="s">
        <v>107</v>
      </c>
      <c r="B17" s="69" t="s">
        <v>14</v>
      </c>
      <c r="C17" s="48" t="s">
        <v>436</v>
      </c>
    </row>
    <row r="18" spans="1:3" ht="12.75" customHeight="1" x14ac:dyDescent="0.2">
      <c r="A18" s="84" t="s">
        <v>113</v>
      </c>
      <c r="B18" s="69" t="s">
        <v>15</v>
      </c>
      <c r="C18" s="48" t="s">
        <v>143</v>
      </c>
    </row>
    <row r="19" spans="1:3" ht="12.75" customHeight="1" x14ac:dyDescent="0.2">
      <c r="A19" s="70" t="s">
        <v>179</v>
      </c>
      <c r="B19" s="71"/>
      <c r="C19" s="56"/>
    </row>
    <row r="20" spans="1:3" ht="38.25" x14ac:dyDescent="0.2">
      <c r="A20" s="84" t="s">
        <v>149</v>
      </c>
      <c r="B20" s="84" t="s">
        <v>117</v>
      </c>
      <c r="C20" s="49" t="s">
        <v>108</v>
      </c>
    </row>
    <row r="21" spans="1:3" ht="12.75" customHeight="1" x14ac:dyDescent="0.2">
      <c r="A21" s="69" t="s">
        <v>116</v>
      </c>
      <c r="B21" s="69" t="s">
        <v>118</v>
      </c>
      <c r="C21" s="48" t="s">
        <v>125</v>
      </c>
    </row>
    <row r="22" spans="1:3" ht="12.75" customHeight="1" x14ac:dyDescent="0.2">
      <c r="A22" s="69" t="s">
        <v>124</v>
      </c>
      <c r="B22" s="69" t="s">
        <v>119</v>
      </c>
      <c r="C22" s="48" t="s">
        <v>126</v>
      </c>
    </row>
    <row r="23" spans="1:3" ht="12.75" customHeight="1" x14ac:dyDescent="0.2">
      <c r="A23" s="69" t="s">
        <v>220</v>
      </c>
      <c r="B23" s="69" t="s">
        <v>221</v>
      </c>
      <c r="C23" s="48" t="s">
        <v>221</v>
      </c>
    </row>
    <row r="24" spans="1:3" ht="12.75" customHeight="1" x14ac:dyDescent="0.2">
      <c r="A24" s="69" t="s">
        <v>222</v>
      </c>
      <c r="B24" s="69" t="s">
        <v>223</v>
      </c>
      <c r="C24" s="48" t="s">
        <v>223</v>
      </c>
    </row>
    <row r="25" spans="1:3" ht="12.75" customHeight="1" x14ac:dyDescent="0.2">
      <c r="A25" s="69" t="s">
        <v>224</v>
      </c>
      <c r="B25" s="69" t="s">
        <v>225</v>
      </c>
      <c r="C25" s="48" t="s">
        <v>225</v>
      </c>
    </row>
    <row r="26" spans="1:3" ht="12.75" customHeight="1" x14ac:dyDescent="0.2">
      <c r="A26" s="69" t="s">
        <v>226</v>
      </c>
      <c r="B26" s="69" t="s">
        <v>227</v>
      </c>
      <c r="C26" s="48" t="s">
        <v>227</v>
      </c>
    </row>
    <row r="27" spans="1:3" ht="12.75" customHeight="1" x14ac:dyDescent="0.2">
      <c r="A27" s="69" t="s">
        <v>228</v>
      </c>
      <c r="B27" s="69" t="s">
        <v>229</v>
      </c>
      <c r="C27" s="48" t="s">
        <v>229</v>
      </c>
    </row>
    <row r="28" spans="1:3" ht="12.75" customHeight="1" x14ac:dyDescent="0.2">
      <c r="A28" s="69" t="s">
        <v>230</v>
      </c>
      <c r="B28" s="69" t="s">
        <v>231</v>
      </c>
      <c r="C28" s="48" t="s">
        <v>231</v>
      </c>
    </row>
    <row r="29" spans="1:3" ht="12.75" customHeight="1" x14ac:dyDescent="0.2">
      <c r="A29" s="69" t="s">
        <v>232</v>
      </c>
      <c r="B29" s="69" t="s">
        <v>233</v>
      </c>
      <c r="C29" s="48" t="s">
        <v>233</v>
      </c>
    </row>
    <row r="30" spans="1:3" ht="12.75" customHeight="1" x14ac:dyDescent="0.2">
      <c r="A30" s="142" t="s">
        <v>355</v>
      </c>
      <c r="B30" s="143" t="s">
        <v>356</v>
      </c>
      <c r="C30" s="144" t="s">
        <v>356</v>
      </c>
    </row>
    <row r="31" spans="1:3" ht="12.75" customHeight="1" x14ac:dyDescent="0.2">
      <c r="A31" s="145" t="s">
        <v>357</v>
      </c>
      <c r="B31" s="143" t="s">
        <v>358</v>
      </c>
      <c r="C31" s="144" t="s">
        <v>358</v>
      </c>
    </row>
    <row r="32" spans="1:3" ht="12.75" customHeight="1" x14ac:dyDescent="0.2">
      <c r="A32" s="142" t="s">
        <v>359</v>
      </c>
      <c r="B32" s="143" t="s">
        <v>360</v>
      </c>
      <c r="C32" s="144" t="s">
        <v>360</v>
      </c>
    </row>
    <row r="33" spans="1:3" ht="12.75" customHeight="1" x14ac:dyDescent="0.2">
      <c r="A33" s="70" t="s">
        <v>16</v>
      </c>
      <c r="B33" s="71"/>
      <c r="C33" s="56"/>
    </row>
    <row r="34" spans="1:3" ht="12.75" customHeight="1" x14ac:dyDescent="0.2">
      <c r="A34" s="84" t="s">
        <v>127</v>
      </c>
      <c r="B34" s="69" t="s">
        <v>17</v>
      </c>
      <c r="C34" s="168">
        <v>40017</v>
      </c>
    </row>
    <row r="35" spans="1:3" ht="12.75" customHeight="1" x14ac:dyDescent="0.2">
      <c r="A35" s="84" t="s">
        <v>129</v>
      </c>
      <c r="B35" s="69" t="s">
        <v>18</v>
      </c>
      <c r="C35" s="80" t="s">
        <v>128</v>
      </c>
    </row>
    <row r="36" spans="1:3" ht="12.75" customHeight="1" x14ac:dyDescent="0.2">
      <c r="A36" s="84" t="s">
        <v>249</v>
      </c>
      <c r="B36" s="84" t="s">
        <v>134</v>
      </c>
      <c r="C36" s="48" t="s">
        <v>135</v>
      </c>
    </row>
    <row r="37" spans="1:3" ht="12.75" customHeight="1" x14ac:dyDescent="0.2">
      <c r="A37" s="70" t="s">
        <v>19</v>
      </c>
      <c r="B37" s="71"/>
      <c r="C37" s="57"/>
    </row>
    <row r="38" spans="1:3" ht="12.75" customHeight="1" x14ac:dyDescent="0.2">
      <c r="A38" s="139" t="s">
        <v>352</v>
      </c>
      <c r="B38" s="140" t="s">
        <v>353</v>
      </c>
      <c r="C38" s="141" t="s">
        <v>354</v>
      </c>
    </row>
    <row r="39" spans="1:3" ht="102" x14ac:dyDescent="0.2">
      <c r="A39" s="84" t="s">
        <v>115</v>
      </c>
      <c r="B39" s="69" t="s">
        <v>20</v>
      </c>
      <c r="C39" s="131" t="s">
        <v>340</v>
      </c>
    </row>
    <row r="40" spans="1:3" ht="12.75" customHeight="1" x14ac:dyDescent="0.2">
      <c r="A40" s="84" t="s">
        <v>234</v>
      </c>
      <c r="B40" s="69" t="s">
        <v>21</v>
      </c>
      <c r="C40" s="48" t="s">
        <v>186</v>
      </c>
    </row>
    <row r="41" spans="1:3" ht="12.75" customHeight="1" x14ac:dyDescent="0.2">
      <c r="A41" s="84" t="s">
        <v>235</v>
      </c>
      <c r="B41" s="69" t="s">
        <v>236</v>
      </c>
      <c r="C41" s="48" t="s">
        <v>236</v>
      </c>
    </row>
    <row r="42" spans="1:3" ht="12.75" customHeight="1" x14ac:dyDescent="0.2">
      <c r="A42" s="84" t="s">
        <v>130</v>
      </c>
      <c r="B42" s="69" t="s">
        <v>22</v>
      </c>
      <c r="C42" s="48" t="s">
        <v>102</v>
      </c>
    </row>
    <row r="43" spans="1:3" ht="12.75" customHeight="1" x14ac:dyDescent="0.2">
      <c r="A43" s="84" t="s">
        <v>131</v>
      </c>
      <c r="B43" s="84" t="s">
        <v>132</v>
      </c>
      <c r="C43" s="48" t="s">
        <v>103</v>
      </c>
    </row>
    <row r="44" spans="1:3" ht="12.75" customHeight="1" x14ac:dyDescent="0.2">
      <c r="A44" s="84" t="s">
        <v>237</v>
      </c>
      <c r="B44" s="84" t="s">
        <v>238</v>
      </c>
      <c r="C44" s="48" t="s">
        <v>238</v>
      </c>
    </row>
    <row r="45" spans="1:3" ht="12.75" customHeight="1" x14ac:dyDescent="0.2">
      <c r="A45" s="84" t="s">
        <v>239</v>
      </c>
      <c r="B45" s="84" t="s">
        <v>240</v>
      </c>
      <c r="C45" s="48" t="s">
        <v>240</v>
      </c>
    </row>
    <row r="46" spans="1:3" ht="12.75" customHeight="1" x14ac:dyDescent="0.2">
      <c r="A46" s="84" t="s">
        <v>241</v>
      </c>
      <c r="B46" s="84" t="s">
        <v>242</v>
      </c>
      <c r="C46" s="48" t="s">
        <v>242</v>
      </c>
    </row>
    <row r="47" spans="1:3" ht="12.75" customHeight="1" x14ac:dyDescent="0.2">
      <c r="A47" s="84" t="s">
        <v>243</v>
      </c>
      <c r="B47" s="84" t="s">
        <v>244</v>
      </c>
      <c r="C47" s="48" t="s">
        <v>244</v>
      </c>
    </row>
    <row r="48" spans="1:3" ht="12.75" customHeight="1" x14ac:dyDescent="0.2">
      <c r="A48" s="84" t="s">
        <v>251</v>
      </c>
      <c r="B48" s="84" t="s">
        <v>252</v>
      </c>
      <c r="C48" s="48" t="s">
        <v>252</v>
      </c>
    </row>
    <row r="49" spans="1:3" ht="12.75" customHeight="1" x14ac:dyDescent="0.2">
      <c r="A49" s="146" t="s">
        <v>361</v>
      </c>
      <c r="B49" s="146" t="s">
        <v>362</v>
      </c>
      <c r="C49" s="147" t="s">
        <v>363</v>
      </c>
    </row>
    <row r="50" spans="1:3" ht="12.75" customHeight="1" x14ac:dyDescent="0.2">
      <c r="A50" s="146" t="s">
        <v>364</v>
      </c>
      <c r="B50" s="146" t="s">
        <v>365</v>
      </c>
      <c r="C50" s="147" t="s">
        <v>437</v>
      </c>
    </row>
    <row r="51" spans="1:3" ht="12.75" customHeight="1" x14ac:dyDescent="0.2">
      <c r="A51" s="146" t="s">
        <v>366</v>
      </c>
      <c r="B51" s="146" t="s">
        <v>367</v>
      </c>
      <c r="C51" s="147" t="s">
        <v>368</v>
      </c>
    </row>
    <row r="52" spans="1:3" ht="12.75" customHeight="1" x14ac:dyDescent="0.2">
      <c r="A52" s="146" t="s">
        <v>369</v>
      </c>
      <c r="B52" s="146" t="s">
        <v>370</v>
      </c>
      <c r="C52" s="147" t="s">
        <v>434</v>
      </c>
    </row>
    <row r="53" spans="1:3" ht="12.75" customHeight="1" x14ac:dyDescent="0.2">
      <c r="A53" s="146" t="s">
        <v>371</v>
      </c>
      <c r="B53" s="146" t="s">
        <v>372</v>
      </c>
      <c r="C53" s="54" t="s">
        <v>435</v>
      </c>
    </row>
    <row r="54" spans="1:3" ht="12.75" customHeight="1" x14ac:dyDescent="0.2">
      <c r="A54" s="84" t="s">
        <v>136</v>
      </c>
      <c r="B54" s="69" t="s">
        <v>211</v>
      </c>
      <c r="C54" s="168">
        <v>40026</v>
      </c>
    </row>
    <row r="55" spans="1:3" ht="12.75" customHeight="1" x14ac:dyDescent="0.2">
      <c r="A55" s="91" t="s">
        <v>137</v>
      </c>
      <c r="B55" s="72" t="s">
        <v>212</v>
      </c>
      <c r="C55" s="169">
        <v>40178</v>
      </c>
    </row>
    <row r="56" spans="1:3" ht="12.75" customHeight="1" x14ac:dyDescent="0.2">
      <c r="A56" s="84" t="s">
        <v>253</v>
      </c>
      <c r="B56" s="69" t="s">
        <v>254</v>
      </c>
      <c r="C56" s="59">
        <v>100000</v>
      </c>
    </row>
    <row r="57" spans="1:3" ht="12.75" customHeight="1" x14ac:dyDescent="0.2">
      <c r="A57" s="84" t="s">
        <v>255</v>
      </c>
      <c r="B57" s="69" t="s">
        <v>256</v>
      </c>
      <c r="C57" s="59">
        <v>7722</v>
      </c>
    </row>
    <row r="58" spans="1:3" ht="12.75" customHeight="1" x14ac:dyDescent="0.2">
      <c r="A58" s="84" t="s">
        <v>261</v>
      </c>
      <c r="B58" s="69" t="s">
        <v>28</v>
      </c>
      <c r="C58" s="93">
        <v>0.15</v>
      </c>
    </row>
    <row r="59" spans="1:3" ht="12.75" customHeight="1" x14ac:dyDescent="0.2">
      <c r="A59" s="70" t="s">
        <v>23</v>
      </c>
      <c r="B59" s="71"/>
      <c r="C59" s="56"/>
    </row>
    <row r="60" spans="1:3" ht="12.75" customHeight="1" x14ac:dyDescent="0.2">
      <c r="A60" s="69" t="s">
        <v>257</v>
      </c>
      <c r="B60" s="69" t="s">
        <v>258</v>
      </c>
      <c r="C60" s="48">
        <v>153</v>
      </c>
    </row>
    <row r="61" spans="1:3" ht="12.75" customHeight="1" x14ac:dyDescent="0.2">
      <c r="A61" s="69" t="s">
        <v>259</v>
      </c>
      <c r="B61" s="69" t="s">
        <v>260</v>
      </c>
      <c r="C61" s="48">
        <v>133</v>
      </c>
    </row>
    <row r="62" spans="1:3" ht="12.75" customHeight="1" x14ac:dyDescent="0.2">
      <c r="A62" s="84" t="s">
        <v>245</v>
      </c>
      <c r="B62" s="84" t="s">
        <v>181</v>
      </c>
      <c r="C62" s="48">
        <v>2</v>
      </c>
    </row>
    <row r="63" spans="1:3" ht="12.75" customHeight="1" x14ac:dyDescent="0.2">
      <c r="A63" s="84" t="s">
        <v>246</v>
      </c>
      <c r="B63" s="84" t="s">
        <v>187</v>
      </c>
      <c r="C63" s="48" t="s">
        <v>180</v>
      </c>
    </row>
    <row r="64" spans="1:3" ht="12.75" customHeight="1" x14ac:dyDescent="0.2">
      <c r="A64" s="84" t="s">
        <v>247</v>
      </c>
      <c r="B64" s="84" t="s">
        <v>189</v>
      </c>
      <c r="C64" s="48" t="s">
        <v>183</v>
      </c>
    </row>
    <row r="65" spans="1:3" ht="12.75" customHeight="1" x14ac:dyDescent="0.2">
      <c r="A65" s="84" t="s">
        <v>250</v>
      </c>
      <c r="B65" s="84" t="s">
        <v>188</v>
      </c>
      <c r="C65" s="48" t="s">
        <v>184</v>
      </c>
    </row>
    <row r="66" spans="1:3" ht="12.75" customHeight="1" x14ac:dyDescent="0.2">
      <c r="A66" s="84" t="s">
        <v>248</v>
      </c>
      <c r="B66" s="84" t="s">
        <v>190</v>
      </c>
      <c r="C66" s="48" t="s">
        <v>185</v>
      </c>
    </row>
    <row r="67" spans="1:3" ht="12.75" customHeight="1" x14ac:dyDescent="0.2">
      <c r="A67" s="74" t="s">
        <v>24</v>
      </c>
      <c r="B67" s="73"/>
      <c r="C67" s="58"/>
    </row>
    <row r="68" spans="1:3" ht="12.75" customHeight="1" x14ac:dyDescent="0.2">
      <c r="A68" s="84" t="s">
        <v>138</v>
      </c>
      <c r="B68" s="69" t="s">
        <v>25</v>
      </c>
      <c r="C68" s="48" t="s">
        <v>139</v>
      </c>
    </row>
    <row r="69" spans="1:3" ht="12.75" customHeight="1" x14ac:dyDescent="0.2">
      <c r="A69" s="84" t="s">
        <v>140</v>
      </c>
      <c r="B69" s="69" t="s">
        <v>26</v>
      </c>
      <c r="C69" s="168">
        <v>39995</v>
      </c>
    </row>
    <row r="70" spans="1:3" ht="12.75" customHeight="1" x14ac:dyDescent="0.2">
      <c r="A70" s="92" t="s">
        <v>141</v>
      </c>
      <c r="B70" s="69" t="s">
        <v>27</v>
      </c>
      <c r="C70" s="55" t="s">
        <v>142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86614173228346458" bottom="1.7322834645669292" header="0" footer="0"/>
  <pageSetup scale="60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21"/>
  <sheetViews>
    <sheetView showGridLines="0" showZeros="0" workbookViewId="0"/>
  </sheetViews>
  <sheetFormatPr baseColWidth="10" defaultColWidth="9.140625" defaultRowHeight="12.75" x14ac:dyDescent="0.2"/>
  <cols>
    <col min="1" max="1" width="12.140625" customWidth="1"/>
    <col min="2" max="2" width="49.42578125" customWidth="1"/>
    <col min="3" max="3" width="13.7109375" customWidth="1"/>
    <col min="4" max="4" width="17.85546875" customWidth="1"/>
  </cols>
  <sheetData>
    <row r="1" spans="1:4" ht="11.25" customHeight="1" thickBot="1" x14ac:dyDescent="0.25">
      <c r="A1" s="8" t="s">
        <v>56</v>
      </c>
    </row>
    <row r="2" spans="1:4" ht="15" customHeight="1" thickTop="1" x14ac:dyDescent="0.2">
      <c r="A2" s="214" t="str">
        <f>razonsocial</f>
        <v>MI EMPRESA</v>
      </c>
      <c r="B2" s="215"/>
      <c r="C2" s="215"/>
      <c r="D2" s="9"/>
    </row>
    <row r="3" spans="1:4" ht="15" customHeight="1" x14ac:dyDescent="0.2">
      <c r="A3" s="216"/>
      <c r="B3" s="217"/>
      <c r="C3" s="217"/>
      <c r="D3" s="205"/>
    </row>
    <row r="4" spans="1:4" ht="12.75" customHeight="1" x14ac:dyDescent="0.2">
      <c r="A4" s="198" t="s">
        <v>109</v>
      </c>
      <c r="B4" s="218" t="str">
        <f>nombrecliente</f>
        <v>Sistema de Comunicaciones y Transportes, Sistema de Transporte Colectivo Metro, Administración General de Recursos, Línea 12 (Línea Dorada)</v>
      </c>
      <c r="C4" s="218"/>
      <c r="D4" s="11"/>
    </row>
    <row r="5" spans="1:4" ht="12.75" customHeight="1" x14ac:dyDescent="0.2">
      <c r="A5" s="199"/>
      <c r="B5" s="218"/>
      <c r="C5" s="218"/>
      <c r="D5" s="11"/>
    </row>
    <row r="6" spans="1:4" ht="12.75" customHeight="1" x14ac:dyDescent="0.2">
      <c r="A6" s="199"/>
      <c r="B6" s="218"/>
      <c r="C6" s="218"/>
      <c r="D6" s="11"/>
    </row>
    <row r="7" spans="1:4" ht="12.75" customHeight="1" x14ac:dyDescent="0.2">
      <c r="A7" s="198" t="s">
        <v>416</v>
      </c>
      <c r="B7" s="152" t="str">
        <f>numerodeconcurso</f>
        <v>2009/0257-0001</v>
      </c>
      <c r="C7" s="108" t="s">
        <v>67</v>
      </c>
      <c r="D7" s="161">
        <f>fechadeconcurso</f>
        <v>40017</v>
      </c>
    </row>
    <row r="8" spans="1:4" ht="12.75" customHeight="1" x14ac:dyDescent="0.2">
      <c r="A8" s="198" t="s">
        <v>114</v>
      </c>
      <c r="B8" s="21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18"/>
      <c r="D8" s="11"/>
    </row>
    <row r="9" spans="1:4" ht="12.75" customHeight="1" x14ac:dyDescent="0.2">
      <c r="A9" s="199"/>
      <c r="B9" s="218"/>
      <c r="C9" s="218"/>
      <c r="D9" s="33"/>
    </row>
    <row r="10" spans="1:4" ht="12.75" customHeight="1" x14ac:dyDescent="0.2">
      <c r="A10" s="199"/>
      <c r="B10" s="218"/>
      <c r="C10" s="218"/>
      <c r="D10" s="34"/>
    </row>
    <row r="11" spans="1:4" ht="12.75" customHeight="1" x14ac:dyDescent="0.2">
      <c r="A11" s="199"/>
      <c r="B11" s="218"/>
      <c r="C11" s="218"/>
      <c r="D11" s="11"/>
    </row>
    <row r="12" spans="1:4" ht="12.75" customHeight="1" x14ac:dyDescent="0.2">
      <c r="A12" s="199"/>
      <c r="B12" s="75"/>
      <c r="C12" s="108" t="s">
        <v>216</v>
      </c>
      <c r="D12" s="160">
        <f>fechainicio</f>
        <v>40026</v>
      </c>
    </row>
    <row r="13" spans="1:4" ht="12.75" customHeight="1" x14ac:dyDescent="0.2">
      <c r="A13" s="198" t="s">
        <v>213</v>
      </c>
      <c r="B13" s="204" t="str">
        <f>direcciondelaobra</f>
        <v>Tramo de Barranca del Muerto a Tlahuac.</v>
      </c>
      <c r="C13" s="108" t="s">
        <v>217</v>
      </c>
      <c r="D13" s="160">
        <f>fechaterminacion</f>
        <v>40178</v>
      </c>
    </row>
    <row r="14" spans="1:4" ht="12.75" customHeight="1" thickBot="1" x14ac:dyDescent="0.25">
      <c r="A14" s="200" t="s">
        <v>214</v>
      </c>
      <c r="B14" s="38" t="str">
        <f>ciudaddelaobra&amp;", "&amp;estadodelaobra</f>
        <v>México, Distrito Federal</v>
      </c>
      <c r="C14" s="208" t="s">
        <v>215</v>
      </c>
      <c r="D14" s="98" t="str">
        <f>plazocalculado&amp;" días naturales"</f>
        <v>153 días naturales</v>
      </c>
    </row>
    <row r="15" spans="1:4" ht="12.75" customHeight="1" thickTop="1" x14ac:dyDescent="0.2"/>
    <row r="16" spans="1:4" ht="12.75" customHeight="1" x14ac:dyDescent="0.25">
      <c r="A16" s="44" t="s">
        <v>98</v>
      </c>
      <c r="B16" s="45"/>
      <c r="C16" s="45"/>
    </row>
    <row r="17" spans="1:4" ht="12.75" customHeight="1" thickBot="1" x14ac:dyDescent="0.25"/>
    <row r="18" spans="1:4" ht="21.75" customHeight="1" thickTop="1" thickBot="1" x14ac:dyDescent="0.25">
      <c r="A18" s="136" t="s">
        <v>61</v>
      </c>
      <c r="B18" s="136" t="s">
        <v>68</v>
      </c>
      <c r="C18" s="136" t="s">
        <v>63</v>
      </c>
      <c r="D18" s="136" t="s">
        <v>99</v>
      </c>
    </row>
    <row r="19" spans="1:4" ht="11.25" customHeight="1" thickTop="1" x14ac:dyDescent="0.2">
      <c r="A19" s="8" t="s">
        <v>65</v>
      </c>
      <c r="B19" s="8"/>
      <c r="C19" s="8"/>
    </row>
    <row r="20" spans="1:4" ht="11.25" customHeight="1" x14ac:dyDescent="0.2">
      <c r="A20" s="79" t="s">
        <v>146</v>
      </c>
      <c r="B20" s="170" t="s">
        <v>152</v>
      </c>
      <c r="C20" s="25" t="s">
        <v>33</v>
      </c>
      <c r="D20" s="82" t="s">
        <v>336</v>
      </c>
    </row>
    <row r="21" spans="1:4" ht="11.25" customHeight="1" x14ac:dyDescent="0.2">
      <c r="A21" s="60" t="s">
        <v>66</v>
      </c>
      <c r="B21" s="172"/>
    </row>
  </sheetData>
  <mergeCells count="3">
    <mergeCell ref="A2:C3"/>
    <mergeCell ref="B4:C6"/>
    <mergeCell ref="B8:C11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23"/>
  <sheetViews>
    <sheetView showGridLines="0" showZeros="0" workbookViewId="0"/>
  </sheetViews>
  <sheetFormatPr baseColWidth="10" defaultColWidth="9.140625" defaultRowHeight="12.75" x14ac:dyDescent="0.2"/>
  <cols>
    <col min="1" max="1" width="13.42578125" customWidth="1"/>
    <col min="2" max="2" width="38" customWidth="1"/>
    <col min="4" max="4" width="12.7109375" customWidth="1"/>
    <col min="5" max="6" width="11.42578125" customWidth="1"/>
  </cols>
  <sheetData>
    <row r="1" spans="1:6" ht="11.25" customHeight="1" thickBot="1" x14ac:dyDescent="0.25">
      <c r="A1" s="8" t="s">
        <v>56</v>
      </c>
    </row>
    <row r="2" spans="1:6" ht="15" customHeight="1" thickTop="1" x14ac:dyDescent="0.2">
      <c r="A2" s="237" t="str">
        <f>razonsocial</f>
        <v>MI EMPRESA</v>
      </c>
      <c r="B2" s="238"/>
      <c r="C2" s="238"/>
      <c r="D2" s="238"/>
      <c r="E2" s="26"/>
      <c r="F2" s="9"/>
    </row>
    <row r="3" spans="1:6" ht="15" customHeight="1" x14ac:dyDescent="0.2">
      <c r="A3" s="239"/>
      <c r="B3" s="240"/>
      <c r="C3" s="240"/>
      <c r="D3" s="240"/>
      <c r="E3" s="27"/>
      <c r="F3" s="205"/>
    </row>
    <row r="4" spans="1:6" ht="12.75" customHeight="1" x14ac:dyDescent="0.2">
      <c r="A4" s="198" t="s">
        <v>109</v>
      </c>
      <c r="B4" s="218" t="str">
        <f>nombrecliente</f>
        <v>Sistema de Comunicaciones y Transportes, Sistema de Transporte Colectivo Metro, Administración General de Recursos, Línea 12 (Línea Dorada)</v>
      </c>
      <c r="C4" s="218"/>
      <c r="D4" s="218"/>
      <c r="F4" s="11"/>
    </row>
    <row r="5" spans="1:6" ht="12.75" customHeight="1" x14ac:dyDescent="0.2">
      <c r="A5" s="199"/>
      <c r="B5" s="218"/>
      <c r="C5" s="218"/>
      <c r="D5" s="218"/>
      <c r="F5" s="11"/>
    </row>
    <row r="6" spans="1:6" ht="12.75" customHeight="1" x14ac:dyDescent="0.2">
      <c r="A6" s="199"/>
      <c r="B6" s="218"/>
      <c r="C6" s="218"/>
      <c r="D6" s="218"/>
      <c r="F6" s="11"/>
    </row>
    <row r="7" spans="1:6" ht="12.75" customHeight="1" x14ac:dyDescent="0.2">
      <c r="A7" s="198" t="s">
        <v>416</v>
      </c>
      <c r="B7" s="97" t="str">
        <f>numerodeconcurso</f>
        <v>2009/0257-0001</v>
      </c>
      <c r="D7" s="94" t="s">
        <v>67</v>
      </c>
      <c r="E7" s="159">
        <f>fechadeconcurso</f>
        <v>40017</v>
      </c>
      <c r="F7" s="11"/>
    </row>
    <row r="8" spans="1:6" ht="12.75" customHeight="1" x14ac:dyDescent="0.2">
      <c r="A8" s="198" t="s">
        <v>114</v>
      </c>
      <c r="B8" s="23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36"/>
      <c r="D8" s="236"/>
      <c r="E8" s="75"/>
      <c r="F8" s="14" t="s">
        <v>57</v>
      </c>
    </row>
    <row r="9" spans="1:6" ht="12.75" customHeight="1" x14ac:dyDescent="0.2">
      <c r="A9" s="199"/>
      <c r="B9" s="236"/>
      <c r="C9" s="236"/>
      <c r="D9" s="236"/>
      <c r="E9" s="75"/>
      <c r="F9" s="235" t="s">
        <v>414</v>
      </c>
    </row>
    <row r="10" spans="1:6" ht="12.75" customHeight="1" x14ac:dyDescent="0.2">
      <c r="A10" s="199"/>
      <c r="B10" s="236"/>
      <c r="C10" s="236"/>
      <c r="D10" s="236"/>
      <c r="E10" s="75"/>
      <c r="F10" s="235"/>
    </row>
    <row r="11" spans="1:6" ht="12.75" customHeight="1" x14ac:dyDescent="0.2">
      <c r="A11" s="199"/>
      <c r="B11" s="236"/>
      <c r="C11" s="236"/>
      <c r="D11" s="236"/>
      <c r="E11" s="75"/>
      <c r="F11" s="11"/>
    </row>
    <row r="12" spans="1:6" ht="12.75" customHeight="1" x14ac:dyDescent="0.2">
      <c r="A12" s="199"/>
      <c r="B12" s="236"/>
      <c r="C12" s="236"/>
      <c r="D12" s="236"/>
      <c r="E12" s="75"/>
      <c r="F12" s="11"/>
    </row>
    <row r="13" spans="1:6" ht="12.75" customHeight="1" x14ac:dyDescent="0.2">
      <c r="A13" s="199"/>
      <c r="B13" s="236"/>
      <c r="C13" s="236"/>
      <c r="D13" s="236"/>
      <c r="E13" s="75"/>
      <c r="F13" s="11"/>
    </row>
    <row r="14" spans="1:6" ht="12.75" customHeight="1" x14ac:dyDescent="0.2">
      <c r="A14" s="198" t="s">
        <v>213</v>
      </c>
      <c r="B14" s="75" t="str">
        <f>direcciondelaobra</f>
        <v>Tramo de Barranca del Muerto a Tlahuac.</v>
      </c>
      <c r="C14" s="75"/>
      <c r="D14" s="99" t="s">
        <v>215</v>
      </c>
      <c r="E14" s="197" t="str">
        <f>plazocalculado&amp;" días naturales"</f>
        <v>153 días naturales</v>
      </c>
      <c r="F14" s="34"/>
    </row>
    <row r="15" spans="1:6" ht="12.75" customHeight="1" x14ac:dyDescent="0.2">
      <c r="A15" s="198" t="s">
        <v>214</v>
      </c>
      <c r="B15" s="75" t="str">
        <f>ciudaddelaobra&amp;", "&amp;estadodelaobra</f>
        <v>México, Distrito Federal</v>
      </c>
      <c r="C15" s="99" t="s">
        <v>216</v>
      </c>
      <c r="D15" s="196">
        <f>fechainicio</f>
        <v>40026</v>
      </c>
      <c r="E15" s="94" t="s">
        <v>217</v>
      </c>
      <c r="F15" s="195">
        <f>fechaterminacion</f>
        <v>40178</v>
      </c>
    </row>
    <row r="16" spans="1:6" ht="12.75" customHeight="1" thickBot="1" x14ac:dyDescent="0.25">
      <c r="A16" s="15"/>
      <c r="B16" s="16"/>
      <c r="C16" s="16"/>
      <c r="D16" s="16"/>
      <c r="E16" s="100"/>
      <c r="F16" s="98"/>
    </row>
    <row r="17" spans="1:6" ht="12.75" customHeight="1" thickTop="1" x14ac:dyDescent="0.2"/>
    <row r="18" spans="1:6" ht="12.75" customHeight="1" x14ac:dyDescent="0.2">
      <c r="A18" s="1" t="s">
        <v>75</v>
      </c>
      <c r="B18" s="27"/>
      <c r="C18" s="27"/>
      <c r="D18" s="27"/>
      <c r="E18" s="27"/>
      <c r="F18" s="27"/>
    </row>
    <row r="19" spans="1:6" ht="12.75" customHeight="1" x14ac:dyDescent="0.2"/>
    <row r="20" spans="1:6" ht="21.75" customHeight="1" x14ac:dyDescent="0.2">
      <c r="A20" s="28" t="s">
        <v>61</v>
      </c>
      <c r="B20" s="29" t="s">
        <v>68</v>
      </c>
      <c r="C20" s="30" t="s">
        <v>63</v>
      </c>
      <c r="D20" s="31" t="s">
        <v>76</v>
      </c>
      <c r="E20" s="31" t="s">
        <v>77</v>
      </c>
      <c r="F20" s="35" t="s">
        <v>78</v>
      </c>
    </row>
    <row r="21" spans="1:6" ht="11.25" customHeight="1" thickTop="1" x14ac:dyDescent="0.2">
      <c r="A21" s="8" t="s">
        <v>65</v>
      </c>
      <c r="B21" s="8"/>
      <c r="C21" s="8"/>
      <c r="D21" s="8"/>
      <c r="E21" s="8"/>
      <c r="F21" s="8"/>
    </row>
    <row r="22" spans="1:6" ht="11.25" customHeight="1" x14ac:dyDescent="0.2">
      <c r="A22" s="78" t="s">
        <v>146</v>
      </c>
      <c r="B22" s="170" t="s">
        <v>152</v>
      </c>
      <c r="C22" s="24" t="s">
        <v>33</v>
      </c>
      <c r="D22" s="81" t="s">
        <v>278</v>
      </c>
      <c r="E22" s="130" t="s">
        <v>295</v>
      </c>
      <c r="F22" s="81" t="s">
        <v>280</v>
      </c>
    </row>
    <row r="23" spans="1:6" ht="11.25" customHeight="1" x14ac:dyDescent="0.2">
      <c r="A23" s="8" t="s">
        <v>66</v>
      </c>
    </row>
  </sheetData>
  <mergeCells count="4">
    <mergeCell ref="F9:F10"/>
    <mergeCell ref="B8:D13"/>
    <mergeCell ref="A2:D3"/>
    <mergeCell ref="B4:D6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20"/>
  <sheetViews>
    <sheetView showGridLines="0" showZeros="0" workbookViewId="0"/>
  </sheetViews>
  <sheetFormatPr baseColWidth="10" defaultColWidth="9.140625" defaultRowHeight="12.75" x14ac:dyDescent="0.2"/>
  <cols>
    <col min="1" max="1" width="11.5703125" customWidth="1"/>
    <col min="2" max="2" width="32.7109375" customWidth="1"/>
    <col min="3" max="3" width="9.7109375" customWidth="1"/>
    <col min="4" max="4" width="11.85546875" customWidth="1"/>
    <col min="5" max="5" width="12.28515625" customWidth="1"/>
    <col min="6" max="6" width="10.85546875" customWidth="1"/>
    <col min="7" max="7" width="9.5703125" customWidth="1"/>
    <col min="8" max="8" width="11.28515625" customWidth="1"/>
    <col min="9" max="9" width="13.140625" customWidth="1"/>
    <col min="10" max="10" width="6.42578125" customWidth="1"/>
  </cols>
  <sheetData>
    <row r="1" spans="1:9" ht="11.25" customHeight="1" thickBot="1" x14ac:dyDescent="0.25">
      <c r="A1" s="8" t="s">
        <v>56</v>
      </c>
    </row>
    <row r="2" spans="1:9" ht="15" customHeight="1" thickTop="1" x14ac:dyDescent="0.2">
      <c r="A2" s="214" t="str">
        <f>razonsocial</f>
        <v>MI EMPRESA</v>
      </c>
      <c r="B2" s="215"/>
      <c r="C2" s="215"/>
      <c r="D2" s="215"/>
      <c r="E2" s="215"/>
      <c r="F2" s="215"/>
      <c r="G2" s="215"/>
      <c r="H2" s="102"/>
      <c r="I2" s="103"/>
    </row>
    <row r="3" spans="1:9" ht="15" customHeight="1" x14ac:dyDescent="0.2">
      <c r="A3" s="216"/>
      <c r="B3" s="217"/>
      <c r="C3" s="217"/>
      <c r="D3" s="217"/>
      <c r="E3" s="217"/>
      <c r="F3" s="217"/>
      <c r="G3" s="217"/>
      <c r="H3" s="24"/>
      <c r="I3" s="104"/>
    </row>
    <row r="4" spans="1:9" ht="15" customHeight="1" x14ac:dyDescent="0.2">
      <c r="A4" s="201" t="s">
        <v>109</v>
      </c>
      <c r="B4" s="219" t="str">
        <f>nombrecliente</f>
        <v>Sistema de Comunicaciones y Transportes, Sistema de Transporte Colectivo Metro, Administración General de Recursos, Línea 12 (Línea Dorada)</v>
      </c>
      <c r="C4" s="219"/>
      <c r="D4" s="219"/>
      <c r="E4" s="219"/>
      <c r="F4" s="219"/>
      <c r="G4" s="219"/>
      <c r="H4" s="24"/>
      <c r="I4" s="104"/>
    </row>
    <row r="5" spans="1:9" ht="15" customHeight="1" x14ac:dyDescent="0.2">
      <c r="A5" s="202"/>
      <c r="B5" s="219"/>
      <c r="C5" s="219"/>
      <c r="D5" s="219"/>
      <c r="E5" s="219"/>
      <c r="F5" s="219"/>
      <c r="G5" s="219"/>
      <c r="H5" s="24"/>
      <c r="I5" s="104"/>
    </row>
    <row r="6" spans="1:9" ht="15" customHeight="1" x14ac:dyDescent="0.2">
      <c r="A6" s="202"/>
      <c r="B6" s="219"/>
      <c r="C6" s="219"/>
      <c r="D6" s="219"/>
      <c r="E6" s="219"/>
      <c r="F6" s="219"/>
      <c r="G6" s="219"/>
      <c r="H6" s="24"/>
      <c r="I6" s="104"/>
    </row>
    <row r="7" spans="1:9" ht="15" customHeight="1" x14ac:dyDescent="0.2">
      <c r="A7" s="201" t="s">
        <v>416</v>
      </c>
      <c r="B7" s="24" t="str">
        <f>numerodeconcurso</f>
        <v>2009/0257-0001</v>
      </c>
      <c r="C7" s="24"/>
      <c r="D7" s="108" t="s">
        <v>67</v>
      </c>
      <c r="E7" s="158">
        <f>fechadeconcurso</f>
        <v>40017</v>
      </c>
      <c r="G7" s="108" t="s">
        <v>215</v>
      </c>
      <c r="H7" s="24" t="str">
        <f>plazocalculado&amp;" días naturales"</f>
        <v>153 días naturales</v>
      </c>
      <c r="I7" s="104"/>
    </row>
    <row r="8" spans="1:9" ht="15" customHeight="1" x14ac:dyDescent="0.2">
      <c r="A8" s="201" t="s">
        <v>114</v>
      </c>
      <c r="B8" s="21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19"/>
      <c r="D8" s="219"/>
      <c r="E8" s="219"/>
      <c r="F8" s="219"/>
      <c r="G8" s="219"/>
      <c r="H8" s="24"/>
      <c r="I8" s="104"/>
    </row>
    <row r="9" spans="1:9" ht="15" customHeight="1" x14ac:dyDescent="0.2">
      <c r="A9" s="202"/>
      <c r="B9" s="219"/>
      <c r="C9" s="219"/>
      <c r="D9" s="219"/>
      <c r="E9" s="219"/>
      <c r="F9" s="219"/>
      <c r="G9" s="219"/>
      <c r="H9" s="24"/>
      <c r="I9" s="101" t="s">
        <v>57</v>
      </c>
    </row>
    <row r="10" spans="1:9" ht="15" customHeight="1" x14ac:dyDescent="0.2">
      <c r="A10" s="202"/>
      <c r="B10" s="219"/>
      <c r="C10" s="219"/>
      <c r="D10" s="219"/>
      <c r="E10" s="219"/>
      <c r="F10" s="219"/>
      <c r="G10" s="219"/>
      <c r="H10" s="24"/>
      <c r="I10" s="235" t="s">
        <v>414</v>
      </c>
    </row>
    <row r="11" spans="1:9" ht="15" customHeight="1" x14ac:dyDescent="0.2">
      <c r="A11" s="202"/>
      <c r="B11" s="219"/>
      <c r="C11" s="219"/>
      <c r="D11" s="219"/>
      <c r="E11" s="219"/>
      <c r="F11" s="219"/>
      <c r="G11" s="219"/>
      <c r="H11" s="24"/>
      <c r="I11" s="241"/>
    </row>
    <row r="12" spans="1:9" ht="15" customHeight="1" x14ac:dyDescent="0.2">
      <c r="A12" s="201" t="s">
        <v>213</v>
      </c>
      <c r="B12" s="24" t="str">
        <f>direcciondelaobra</f>
        <v>Tramo de Barranca del Muerto a Tlahuac.</v>
      </c>
      <c r="C12" s="24"/>
      <c r="D12" s="108" t="s">
        <v>216</v>
      </c>
      <c r="E12" s="158">
        <f>fechainicio</f>
        <v>40026</v>
      </c>
      <c r="F12" s="108" t="s">
        <v>217</v>
      </c>
      <c r="G12" s="158">
        <f>fechaterminacion</f>
        <v>40178</v>
      </c>
      <c r="H12" s="24"/>
      <c r="I12" s="104"/>
    </row>
    <row r="13" spans="1:9" ht="15" customHeight="1" thickBot="1" x14ac:dyDescent="0.25">
      <c r="A13" s="203" t="s">
        <v>214</v>
      </c>
      <c r="B13" s="105" t="str">
        <f>ciudaddelaobra&amp;", "&amp;estadodelaobra</f>
        <v>México, Distrito Federal</v>
      </c>
      <c r="C13" s="105"/>
      <c r="D13" s="105"/>
      <c r="E13" s="105"/>
      <c r="F13" s="105"/>
      <c r="G13" s="105"/>
      <c r="H13" s="105"/>
      <c r="I13" s="106"/>
    </row>
    <row r="14" spans="1:9" ht="12.75" customHeight="1" thickTop="1" x14ac:dyDescent="0.2"/>
    <row r="15" spans="1:9" ht="12.75" customHeight="1" x14ac:dyDescent="0.2">
      <c r="A15" s="1" t="s">
        <v>75</v>
      </c>
      <c r="B15" s="27"/>
      <c r="C15" s="27"/>
      <c r="D15" s="27"/>
      <c r="E15" s="27"/>
      <c r="F15" s="27"/>
      <c r="G15" s="27"/>
      <c r="H15" s="27"/>
      <c r="I15" s="27"/>
    </row>
    <row r="16" spans="1:9" ht="12.75" customHeight="1" x14ac:dyDescent="0.2"/>
    <row r="17" spans="1:9" ht="21.75" customHeight="1" x14ac:dyDescent="0.2">
      <c r="A17" s="28" t="s">
        <v>61</v>
      </c>
      <c r="B17" s="29" t="s">
        <v>68</v>
      </c>
      <c r="C17" s="30" t="s">
        <v>63</v>
      </c>
      <c r="D17" s="31" t="s">
        <v>76</v>
      </c>
      <c r="E17" s="31" t="s">
        <v>77</v>
      </c>
      <c r="F17" s="30" t="s">
        <v>78</v>
      </c>
      <c r="G17" s="30" t="s">
        <v>79</v>
      </c>
      <c r="H17" s="30" t="s">
        <v>80</v>
      </c>
      <c r="I17" s="32" t="s">
        <v>81</v>
      </c>
    </row>
    <row r="18" spans="1:9" ht="11.25" customHeight="1" thickTop="1" x14ac:dyDescent="0.2">
      <c r="A18" s="8" t="s">
        <v>65</v>
      </c>
      <c r="B18" s="8"/>
      <c r="C18" s="8"/>
      <c r="D18" s="8"/>
      <c r="E18" s="8"/>
      <c r="F18" s="8"/>
    </row>
    <row r="19" spans="1:9" ht="11.25" customHeight="1" x14ac:dyDescent="0.2">
      <c r="A19" s="78" t="s">
        <v>146</v>
      </c>
      <c r="B19" s="170" t="s">
        <v>152</v>
      </c>
      <c r="C19" s="25" t="s">
        <v>33</v>
      </c>
      <c r="D19" s="81" t="s">
        <v>278</v>
      </c>
      <c r="E19" s="130" t="s">
        <v>295</v>
      </c>
      <c r="F19" s="81" t="s">
        <v>280</v>
      </c>
      <c r="G19" s="81" t="s">
        <v>267</v>
      </c>
      <c r="H19" s="81" t="s">
        <v>299</v>
      </c>
      <c r="I19" s="81" t="s">
        <v>281</v>
      </c>
    </row>
    <row r="20" spans="1:9" ht="11.25" customHeight="1" x14ac:dyDescent="0.2">
      <c r="A20" s="8" t="s">
        <v>66</v>
      </c>
    </row>
  </sheetData>
  <mergeCells count="4">
    <mergeCell ref="B8:G11"/>
    <mergeCell ref="I10:I11"/>
    <mergeCell ref="A2:G3"/>
    <mergeCell ref="B4:G6"/>
  </mergeCells>
  <pageMargins left="0.59055118110236227" right="0.51181102362204722" top="0.43307086614173229" bottom="0.43307086614173229" header="0.27559055118110237" footer="0.27559055118110237"/>
  <pageSetup orientation="landscape" r:id="rId1"/>
  <headerFooter alignWithMargins="0">
    <oddHeader>&amp;R&amp;8Página &amp;P de &amp;N</oddHeader>
    <oddFooter>&amp;C{cargo}: {responsable}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21"/>
  <sheetViews>
    <sheetView showGridLines="0" showZeros="0" workbookViewId="0"/>
  </sheetViews>
  <sheetFormatPr baseColWidth="10" defaultColWidth="9.140625" defaultRowHeight="12.75" x14ac:dyDescent="0.2"/>
  <cols>
    <col min="1" max="1" width="11.7109375" customWidth="1"/>
    <col min="2" max="2" width="30.42578125" customWidth="1"/>
    <col min="3" max="4" width="11.7109375" customWidth="1"/>
    <col min="5" max="5" width="20.7109375" customWidth="1"/>
    <col min="6" max="6" width="10.7109375" customWidth="1"/>
    <col min="7" max="7" width="12.85546875" customWidth="1"/>
    <col min="8" max="8" width="14" hidden="1" customWidth="1"/>
    <col min="9" max="9" width="12.7109375" customWidth="1"/>
  </cols>
  <sheetData>
    <row r="1" spans="1:9" ht="11.25" customHeight="1" thickBot="1" x14ac:dyDescent="0.25">
      <c r="A1" s="173" t="s">
        <v>56</v>
      </c>
      <c r="B1" s="8"/>
      <c r="C1" s="8"/>
      <c r="D1" s="8"/>
      <c r="E1" s="8"/>
      <c r="F1" s="8"/>
      <c r="G1" s="8"/>
      <c r="H1" s="8"/>
    </row>
    <row r="2" spans="1:9" ht="15" customHeight="1" thickTop="1" x14ac:dyDescent="0.25">
      <c r="A2" s="214" t="str">
        <f>razonsocial</f>
        <v>MI EMPRESA</v>
      </c>
      <c r="B2" s="215"/>
      <c r="C2" s="215"/>
      <c r="D2" s="215"/>
      <c r="E2" s="215"/>
      <c r="F2" s="215"/>
      <c r="G2" s="37"/>
      <c r="H2" s="37"/>
      <c r="I2" s="36"/>
    </row>
    <row r="3" spans="1:9" ht="15" customHeight="1" x14ac:dyDescent="0.25">
      <c r="A3" s="216"/>
      <c r="B3" s="217"/>
      <c r="C3" s="217"/>
      <c r="D3" s="217"/>
      <c r="E3" s="217"/>
      <c r="F3" s="217"/>
      <c r="G3" s="207"/>
      <c r="H3" s="207"/>
      <c r="I3" s="11"/>
    </row>
    <row r="4" spans="1:9" ht="12.75" customHeight="1" x14ac:dyDescent="0.2">
      <c r="A4" s="198" t="s">
        <v>109</v>
      </c>
      <c r="B4" s="219" t="str">
        <f>nombrecliente</f>
        <v>Sistema de Comunicaciones y Transportes, Sistema de Transporte Colectivo Metro, Administración General de Recursos, Línea 12 (Línea Dorada)</v>
      </c>
      <c r="C4" s="219"/>
      <c r="D4" s="219"/>
      <c r="E4" s="219"/>
      <c r="F4" s="219"/>
      <c r="G4" s="8"/>
      <c r="H4" s="8"/>
      <c r="I4" s="43"/>
    </row>
    <row r="5" spans="1:9" ht="12.75" customHeight="1" x14ac:dyDescent="0.2">
      <c r="A5" s="199"/>
      <c r="B5" s="219"/>
      <c r="C5" s="219"/>
      <c r="D5" s="219"/>
      <c r="E5" s="219"/>
      <c r="F5" s="219"/>
      <c r="G5" s="8"/>
      <c r="H5" s="8"/>
      <c r="I5" s="43"/>
    </row>
    <row r="6" spans="1:9" ht="12.75" customHeight="1" x14ac:dyDescent="0.2">
      <c r="A6" s="199"/>
      <c r="B6" s="219"/>
      <c r="C6" s="219"/>
      <c r="D6" s="219"/>
      <c r="E6" s="219"/>
      <c r="F6" s="219"/>
      <c r="G6" s="8"/>
      <c r="H6" s="8"/>
      <c r="I6" s="43"/>
    </row>
    <row r="7" spans="1:9" ht="12.75" customHeight="1" x14ac:dyDescent="0.2">
      <c r="A7" s="198" t="s">
        <v>416</v>
      </c>
      <c r="B7" s="97" t="str">
        <f>numerodeconcurso</f>
        <v>2009/0257-0001</v>
      </c>
      <c r="C7" s="108" t="s">
        <v>67</v>
      </c>
      <c r="D7" s="157">
        <f>fechadeconcurso</f>
        <v>40017</v>
      </c>
      <c r="E7" s="152"/>
      <c r="F7" s="108" t="s">
        <v>215</v>
      </c>
      <c r="G7" s="24" t="str">
        <f>plazocalculado&amp;" días naturales"</f>
        <v>153 días naturales</v>
      </c>
      <c r="H7" s="24"/>
      <c r="I7" s="43"/>
    </row>
    <row r="8" spans="1:9" ht="12.75" customHeight="1" x14ac:dyDescent="0.2">
      <c r="A8" s="198" t="s">
        <v>114</v>
      </c>
      <c r="B8" s="21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19"/>
      <c r="D8" s="219"/>
      <c r="E8" s="219"/>
      <c r="F8" s="219"/>
      <c r="G8" s="219"/>
      <c r="H8" s="148"/>
      <c r="I8" s="43"/>
    </row>
    <row r="9" spans="1:9" ht="11.25" customHeight="1" x14ac:dyDescent="0.2">
      <c r="A9" s="199"/>
      <c r="B9" s="219"/>
      <c r="C9" s="219"/>
      <c r="D9" s="219"/>
      <c r="E9" s="219"/>
      <c r="F9" s="219"/>
      <c r="G9" s="219"/>
      <c r="H9" s="148"/>
      <c r="I9" s="13" t="s">
        <v>57</v>
      </c>
    </row>
    <row r="10" spans="1:9" ht="11.25" customHeight="1" x14ac:dyDescent="0.2">
      <c r="A10" s="199"/>
      <c r="B10" s="219"/>
      <c r="C10" s="219"/>
      <c r="D10" s="219"/>
      <c r="E10" s="219"/>
      <c r="F10" s="219"/>
      <c r="G10" s="219"/>
      <c r="H10" s="148"/>
      <c r="I10" s="231" t="s">
        <v>415</v>
      </c>
    </row>
    <row r="11" spans="1:9" ht="11.25" customHeight="1" x14ac:dyDescent="0.2">
      <c r="A11" s="199"/>
      <c r="B11" s="219"/>
      <c r="C11" s="219"/>
      <c r="D11" s="219"/>
      <c r="E11" s="219"/>
      <c r="F11" s="219"/>
      <c r="G11" s="219"/>
      <c r="H11" s="148"/>
      <c r="I11" s="231"/>
    </row>
    <row r="12" spans="1:9" ht="11.25" customHeight="1" x14ac:dyDescent="0.2">
      <c r="A12" s="199"/>
      <c r="B12" s="219"/>
      <c r="C12" s="219"/>
      <c r="D12" s="219"/>
      <c r="E12" s="219"/>
      <c r="F12" s="219"/>
      <c r="G12" s="219"/>
      <c r="H12" s="148"/>
      <c r="I12" s="14"/>
    </row>
    <row r="13" spans="1:9" ht="12.75" customHeight="1" x14ac:dyDescent="0.2">
      <c r="A13" s="198" t="s">
        <v>213</v>
      </c>
      <c r="B13" s="8" t="str">
        <f>direcciondelaobra</f>
        <v>Tramo de Barranca del Muerto a Tlahuac.</v>
      </c>
      <c r="C13" s="8"/>
      <c r="D13" s="108" t="s">
        <v>216</v>
      </c>
      <c r="E13" s="157">
        <f>fechainicio</f>
        <v>40026</v>
      </c>
      <c r="F13" s="108" t="s">
        <v>217</v>
      </c>
      <c r="G13" s="157">
        <f>fechaterminacion</f>
        <v>40178</v>
      </c>
      <c r="H13" s="107"/>
      <c r="I13" s="43"/>
    </row>
    <row r="14" spans="1:9" ht="12.75" customHeight="1" thickBot="1" x14ac:dyDescent="0.25">
      <c r="A14" s="200" t="s">
        <v>214</v>
      </c>
      <c r="B14" s="38" t="str">
        <f>ciudaddelaobra&amp;", "&amp;estadodelaobra</f>
        <v>México, Distrito Federal</v>
      </c>
      <c r="C14" s="38"/>
      <c r="D14" s="38"/>
      <c r="E14" s="38"/>
      <c r="F14" s="39"/>
      <c r="G14" s="39"/>
      <c r="H14" s="39"/>
      <c r="I14" s="98"/>
    </row>
    <row r="15" spans="1:9" ht="11.25" customHeight="1" thickTop="1" x14ac:dyDescent="0.2">
      <c r="A15" s="8"/>
      <c r="B15" s="8"/>
      <c r="C15" s="8"/>
      <c r="D15" s="8"/>
      <c r="E15" s="8"/>
      <c r="F15" s="8"/>
      <c r="G15" s="8"/>
      <c r="H15" s="8"/>
    </row>
    <row r="16" spans="1:9" ht="12.75" customHeight="1" x14ac:dyDescent="0.2">
      <c r="A16" s="1" t="s">
        <v>373</v>
      </c>
      <c r="B16" s="40"/>
      <c r="C16" s="40"/>
      <c r="D16" s="40"/>
      <c r="E16" s="40"/>
      <c r="F16" s="40"/>
      <c r="G16" s="40"/>
      <c r="H16" s="40"/>
    </row>
    <row r="17" spans="1:9" ht="11.25" customHeight="1" thickBot="1" x14ac:dyDescent="0.25">
      <c r="A17" s="8"/>
      <c r="B17" s="8"/>
      <c r="C17" s="8"/>
      <c r="D17" s="8"/>
      <c r="E17" s="8"/>
      <c r="F17" s="8"/>
      <c r="G17" s="8"/>
      <c r="H17" s="8"/>
    </row>
    <row r="18" spans="1:9" ht="24" thickTop="1" thickBot="1" x14ac:dyDescent="0.25">
      <c r="A18" s="149" t="s">
        <v>374</v>
      </c>
      <c r="B18" s="31" t="s">
        <v>375</v>
      </c>
      <c r="C18" s="30" t="s">
        <v>376</v>
      </c>
      <c r="D18" s="30" t="s">
        <v>377</v>
      </c>
      <c r="E18" s="31" t="s">
        <v>378</v>
      </c>
      <c r="F18" s="31" t="s">
        <v>379</v>
      </c>
      <c r="G18" s="31" t="s">
        <v>380</v>
      </c>
      <c r="H18" s="31"/>
      <c r="I18" s="35" t="s">
        <v>381</v>
      </c>
    </row>
    <row r="19" spans="1:9" ht="11.25" customHeight="1" thickTop="1" x14ac:dyDescent="0.2">
      <c r="A19" s="8" t="s">
        <v>65</v>
      </c>
      <c r="B19" s="8"/>
      <c r="C19" s="8"/>
      <c r="D19" s="8"/>
      <c r="E19" s="8"/>
      <c r="F19" s="8"/>
      <c r="G19" s="8"/>
      <c r="H19" s="8"/>
      <c r="I19" s="8"/>
    </row>
    <row r="20" spans="1:9" ht="11.25" customHeight="1" x14ac:dyDescent="0.2">
      <c r="A20" s="79" t="s">
        <v>146</v>
      </c>
      <c r="B20" s="174" t="s">
        <v>152</v>
      </c>
      <c r="C20" s="148" t="s">
        <v>162</v>
      </c>
      <c r="D20" s="175" t="s">
        <v>47</v>
      </c>
      <c r="E20" s="176" t="s">
        <v>177</v>
      </c>
      <c r="F20" s="177" t="s">
        <v>160</v>
      </c>
      <c r="G20" s="178" t="s">
        <v>176</v>
      </c>
      <c r="H20" s="83" t="s">
        <v>293</v>
      </c>
      <c r="I20" s="178" t="str">
        <f>IF(H20="p","PROPIO",IF(H20="c","POR COMPRAR",IF(H20="A","ALQUILER","")))</f>
        <v/>
      </c>
    </row>
    <row r="21" spans="1:9" ht="11.25" customHeight="1" x14ac:dyDescent="0.2">
      <c r="A21" s="8" t="s">
        <v>66</v>
      </c>
    </row>
  </sheetData>
  <mergeCells count="4">
    <mergeCell ref="B8:G12"/>
    <mergeCell ref="I10:I11"/>
    <mergeCell ref="A2:F3"/>
    <mergeCell ref="B4:F6"/>
  </mergeCells>
  <pageMargins left="0.59055118110236227" right="0.23622047244094491" top="0.39370078740157483" bottom="0.59055118110236227" header="0.23622047244094491" footer="0.39370078740157483"/>
  <pageSetup orientation="landscape" r:id="rId1"/>
  <headerFooter>
    <oddHeader>&amp;R&amp;8Página &amp;P de &amp;N</oddHeader>
    <oddFooter>&amp;C&amp;8{responsable}: {cargo}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22"/>
  <sheetViews>
    <sheetView showGridLines="0" showZeros="0" workbookViewId="0"/>
  </sheetViews>
  <sheetFormatPr baseColWidth="10" defaultColWidth="9.140625" defaultRowHeight="12.75" x14ac:dyDescent="0.2"/>
  <cols>
    <col min="1" max="1" width="11.7109375" customWidth="1"/>
    <col min="2" max="2" width="20.7109375" customWidth="1"/>
    <col min="3" max="4" width="10.7109375" customWidth="1"/>
    <col min="5" max="5" width="15.7109375" customWidth="1"/>
    <col min="6" max="7" width="10.7109375" customWidth="1"/>
    <col min="8" max="8" width="14" hidden="1" customWidth="1"/>
    <col min="9" max="11" width="10.7109375" customWidth="1"/>
  </cols>
  <sheetData>
    <row r="1" spans="1:11" ht="11.25" customHeight="1" thickBot="1" x14ac:dyDescent="0.25">
      <c r="A1" s="8" t="s">
        <v>56</v>
      </c>
      <c r="B1" s="8"/>
      <c r="C1" s="8"/>
      <c r="D1" s="8"/>
      <c r="E1" s="8"/>
      <c r="F1" s="8"/>
      <c r="G1" s="8"/>
      <c r="H1" s="8"/>
    </row>
    <row r="2" spans="1:11" ht="15" customHeight="1" thickTop="1" x14ac:dyDescent="0.25">
      <c r="A2" s="214" t="str">
        <f>razonsocial</f>
        <v>MI EMPRESA</v>
      </c>
      <c r="B2" s="215"/>
      <c r="C2" s="215"/>
      <c r="D2" s="215"/>
      <c r="E2" s="215"/>
      <c r="F2" s="215"/>
      <c r="G2" s="215"/>
      <c r="H2" s="37"/>
      <c r="I2" s="37"/>
      <c r="J2" s="37"/>
      <c r="K2" s="36"/>
    </row>
    <row r="3" spans="1:11" ht="15" customHeight="1" x14ac:dyDescent="0.25">
      <c r="A3" s="216"/>
      <c r="B3" s="217"/>
      <c r="C3" s="217"/>
      <c r="D3" s="217"/>
      <c r="E3" s="217"/>
      <c r="F3" s="217"/>
      <c r="G3" s="217"/>
      <c r="H3" s="207"/>
      <c r="I3" s="207"/>
      <c r="J3" s="207"/>
      <c r="K3" s="11"/>
    </row>
    <row r="4" spans="1:11" ht="12.75" customHeight="1" x14ac:dyDescent="0.2">
      <c r="A4" s="198" t="s">
        <v>109</v>
      </c>
      <c r="B4" s="219" t="str">
        <f>nombrecliente</f>
        <v>Sistema de Comunicaciones y Transportes, Sistema de Transporte Colectivo Metro, Administración General de Recursos, Línea 12 (Línea Dorada)</v>
      </c>
      <c r="C4" s="219"/>
      <c r="D4" s="219"/>
      <c r="E4" s="219"/>
      <c r="F4" s="219"/>
      <c r="G4" s="219"/>
      <c r="H4" s="8"/>
      <c r="I4" s="8"/>
      <c r="J4" s="8"/>
      <c r="K4" s="43"/>
    </row>
    <row r="5" spans="1:11" ht="12.75" customHeight="1" x14ac:dyDescent="0.2">
      <c r="A5" s="199"/>
      <c r="B5" s="219"/>
      <c r="C5" s="219"/>
      <c r="D5" s="219"/>
      <c r="E5" s="219"/>
      <c r="F5" s="219"/>
      <c r="G5" s="219"/>
      <c r="H5" s="8"/>
      <c r="I5" s="8"/>
      <c r="J5" s="8"/>
      <c r="K5" s="43"/>
    </row>
    <row r="6" spans="1:11" ht="12.75" customHeight="1" x14ac:dyDescent="0.2">
      <c r="A6" s="199"/>
      <c r="B6" s="219"/>
      <c r="C6" s="219"/>
      <c r="D6" s="219"/>
      <c r="E6" s="219"/>
      <c r="F6" s="219"/>
      <c r="G6" s="219"/>
      <c r="H6" s="8"/>
      <c r="I6" s="8"/>
      <c r="J6" s="8"/>
      <c r="K6" s="43"/>
    </row>
    <row r="7" spans="1:11" ht="12.75" customHeight="1" x14ac:dyDescent="0.2">
      <c r="A7" s="198" t="s">
        <v>416</v>
      </c>
      <c r="B7" s="97" t="str">
        <f>numerodeconcurso</f>
        <v>2009/0257-0001</v>
      </c>
      <c r="C7" s="108" t="s">
        <v>67</v>
      </c>
      <c r="D7" s="157">
        <f>fechadeconcurso</f>
        <v>40017</v>
      </c>
      <c r="E7" s="152"/>
      <c r="F7" s="24"/>
      <c r="G7" s="108" t="s">
        <v>215</v>
      </c>
      <c r="H7" s="24"/>
      <c r="I7" s="24" t="str">
        <f>plazocalculado&amp;" días naturales"</f>
        <v>153 días naturales</v>
      </c>
      <c r="J7" s="24"/>
      <c r="K7" s="43"/>
    </row>
    <row r="8" spans="1:11" ht="12.75" customHeight="1" x14ac:dyDescent="0.2">
      <c r="A8" s="198" t="s">
        <v>114</v>
      </c>
      <c r="B8" s="21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19"/>
      <c r="D8" s="219"/>
      <c r="E8" s="219"/>
      <c r="F8" s="219"/>
      <c r="G8" s="219"/>
      <c r="H8" s="154"/>
      <c r="I8" s="154"/>
      <c r="J8" s="148"/>
      <c r="K8" s="43"/>
    </row>
    <row r="9" spans="1:11" ht="11.25" customHeight="1" x14ac:dyDescent="0.2">
      <c r="A9" s="199"/>
      <c r="B9" s="219"/>
      <c r="C9" s="219"/>
      <c r="D9" s="219"/>
      <c r="E9" s="219"/>
      <c r="F9" s="219"/>
      <c r="G9" s="219"/>
      <c r="H9" s="154"/>
      <c r="I9" s="154"/>
      <c r="J9" s="12" t="s">
        <v>57</v>
      </c>
      <c r="K9" s="156"/>
    </row>
    <row r="10" spans="1:11" ht="11.25" customHeight="1" x14ac:dyDescent="0.2">
      <c r="A10" s="199"/>
      <c r="B10" s="219"/>
      <c r="C10" s="219"/>
      <c r="D10" s="219"/>
      <c r="E10" s="219"/>
      <c r="F10" s="219"/>
      <c r="G10" s="219"/>
      <c r="H10" s="154"/>
      <c r="I10" s="154"/>
      <c r="J10" s="210" t="s">
        <v>418</v>
      </c>
      <c r="K10" s="231"/>
    </row>
    <row r="11" spans="1:11" ht="11.25" customHeight="1" x14ac:dyDescent="0.2">
      <c r="A11" s="199"/>
      <c r="B11" s="219"/>
      <c r="C11" s="219"/>
      <c r="D11" s="219"/>
      <c r="E11" s="219"/>
      <c r="F11" s="219"/>
      <c r="G11" s="219"/>
      <c r="H11" s="154"/>
      <c r="I11" s="154"/>
      <c r="J11" s="209" t="s">
        <v>419</v>
      </c>
      <c r="K11" s="231"/>
    </row>
    <row r="12" spans="1:11" ht="11.25" customHeight="1" x14ac:dyDescent="0.2">
      <c r="A12" s="199"/>
      <c r="B12" s="219"/>
      <c r="C12" s="219"/>
      <c r="D12" s="219"/>
      <c r="E12" s="219"/>
      <c r="F12" s="219"/>
      <c r="G12" s="219"/>
      <c r="H12" s="154"/>
      <c r="I12" s="154"/>
      <c r="J12" s="148"/>
      <c r="K12" s="14"/>
    </row>
    <row r="13" spans="1:11" ht="12.75" customHeight="1" x14ac:dyDescent="0.2">
      <c r="A13" s="198" t="s">
        <v>213</v>
      </c>
      <c r="B13" s="8" t="str">
        <f>direcciondelaobra</f>
        <v>Tramo de Barranca del Muerto a Tlahuac.</v>
      </c>
      <c r="C13" s="8"/>
      <c r="D13" s="108" t="s">
        <v>216</v>
      </c>
      <c r="E13" s="157">
        <f>fechainicio</f>
        <v>40026</v>
      </c>
      <c r="F13" s="108" t="s">
        <v>217</v>
      </c>
      <c r="G13" s="157">
        <f>fechaterminacion</f>
        <v>40178</v>
      </c>
      <c r="H13" s="151"/>
      <c r="J13" s="107"/>
      <c r="K13" s="43"/>
    </row>
    <row r="14" spans="1:11" ht="12.75" customHeight="1" thickBot="1" x14ac:dyDescent="0.25">
      <c r="A14" s="200" t="s">
        <v>214</v>
      </c>
      <c r="B14" s="38" t="str">
        <f>ciudaddelaobra&amp;", "&amp;estadodelaobra</f>
        <v>México, Distrito Federal</v>
      </c>
      <c r="C14" s="38"/>
      <c r="D14" s="38"/>
      <c r="E14" s="38"/>
      <c r="F14" s="39"/>
      <c r="G14" s="39"/>
      <c r="H14" s="39"/>
      <c r="I14" s="39"/>
      <c r="J14" s="39"/>
      <c r="K14" s="98"/>
    </row>
    <row r="15" spans="1:11" ht="11.25" customHeight="1" thickTop="1" x14ac:dyDescent="0.2">
      <c r="A15" s="8"/>
      <c r="B15" s="8"/>
      <c r="C15" s="8"/>
      <c r="D15" s="8"/>
      <c r="E15" s="8"/>
      <c r="F15" s="8"/>
      <c r="G15" s="8"/>
      <c r="H15" s="8"/>
    </row>
    <row r="16" spans="1:11" ht="12.75" customHeight="1" x14ac:dyDescent="0.2">
      <c r="A16" s="1" t="s">
        <v>373</v>
      </c>
      <c r="B16" s="40"/>
      <c r="C16" s="40"/>
      <c r="D16" s="40"/>
      <c r="E16" s="40"/>
      <c r="F16" s="40"/>
      <c r="G16" s="40"/>
      <c r="H16" s="40"/>
    </row>
    <row r="17" spans="1:11" ht="11.25" customHeight="1" thickBot="1" x14ac:dyDescent="0.25">
      <c r="A17" s="8"/>
      <c r="B17" s="8"/>
      <c r="C17" s="8"/>
      <c r="D17" s="8"/>
      <c r="E17" s="8"/>
      <c r="F17" s="8"/>
      <c r="G17" s="8"/>
      <c r="H17" s="8"/>
    </row>
    <row r="18" spans="1:11" ht="12.75" customHeight="1" thickTop="1" thickBot="1" x14ac:dyDescent="0.25">
      <c r="A18" s="243" t="s">
        <v>374</v>
      </c>
      <c r="B18" s="243" t="s">
        <v>375</v>
      </c>
      <c r="C18" s="242" t="s">
        <v>376</v>
      </c>
      <c r="D18" s="242" t="s">
        <v>377</v>
      </c>
      <c r="E18" s="243" t="s">
        <v>378</v>
      </c>
      <c r="F18" s="243" t="s">
        <v>379</v>
      </c>
      <c r="G18" s="243" t="s">
        <v>380</v>
      </c>
      <c r="H18" s="153"/>
      <c r="I18" s="242" t="s">
        <v>381</v>
      </c>
      <c r="J18" s="242"/>
      <c r="K18" s="242"/>
    </row>
    <row r="19" spans="1:11" ht="12.75" customHeight="1" thickTop="1" thickBot="1" x14ac:dyDescent="0.25">
      <c r="A19" s="243"/>
      <c r="B19" s="243"/>
      <c r="C19" s="242"/>
      <c r="D19" s="242"/>
      <c r="E19" s="243"/>
      <c r="F19" s="243"/>
      <c r="G19" s="243"/>
      <c r="H19" s="153"/>
      <c r="I19" s="136" t="s">
        <v>382</v>
      </c>
      <c r="J19" s="136" t="s">
        <v>383</v>
      </c>
      <c r="K19" s="136" t="s">
        <v>384</v>
      </c>
    </row>
    <row r="20" spans="1:11" ht="11.25" customHeight="1" thickTop="1" x14ac:dyDescent="0.2">
      <c r="A20" s="8" t="s">
        <v>65</v>
      </c>
      <c r="B20" s="8"/>
      <c r="C20" s="8"/>
      <c r="D20" s="8"/>
      <c r="E20" s="8"/>
      <c r="F20" s="8"/>
      <c r="G20" s="8"/>
      <c r="H20" s="8"/>
      <c r="I20" s="8"/>
    </row>
    <row r="21" spans="1:11" ht="11.25" customHeight="1" x14ac:dyDescent="0.2">
      <c r="A21" s="79" t="s">
        <v>146</v>
      </c>
      <c r="B21" s="174" t="s">
        <v>152</v>
      </c>
      <c r="C21" s="148" t="s">
        <v>162</v>
      </c>
      <c r="D21" s="175" t="s">
        <v>47</v>
      </c>
      <c r="E21" s="176" t="s">
        <v>177</v>
      </c>
      <c r="F21" s="177" t="s">
        <v>160</v>
      </c>
      <c r="G21" s="178" t="s">
        <v>176</v>
      </c>
      <c r="H21" s="83" t="s">
        <v>293</v>
      </c>
      <c r="I21" s="150" t="str">
        <f>IF(H21="p","PROPIO","")</f>
        <v/>
      </c>
      <c r="J21" s="150" t="str">
        <f>IF(H21="c","POR COMPRAR","")</f>
        <v/>
      </c>
      <c r="K21" s="150" t="str">
        <f>IF(H21="A","ARRENDADA","")</f>
        <v/>
      </c>
    </row>
    <row r="22" spans="1:11" ht="11.25" customHeight="1" x14ac:dyDescent="0.2">
      <c r="A22" s="8" t="s">
        <v>66</v>
      </c>
    </row>
  </sheetData>
  <mergeCells count="12">
    <mergeCell ref="A2:G3"/>
    <mergeCell ref="B4:G6"/>
    <mergeCell ref="I18:K18"/>
    <mergeCell ref="B8:G12"/>
    <mergeCell ref="A18:A19"/>
    <mergeCell ref="B18:B19"/>
    <mergeCell ref="C18:C19"/>
    <mergeCell ref="D18:D19"/>
    <mergeCell ref="E18:E19"/>
    <mergeCell ref="F18:F19"/>
    <mergeCell ref="G18:G19"/>
    <mergeCell ref="K10:K11"/>
  </mergeCells>
  <pageMargins left="0.59055118110236227" right="0.23622047244094491" top="0.47244094488188981" bottom="0.59055118110236227" header="0.35433070866141736" footer="0.23622047244094491"/>
  <pageSetup orientation="landscape" r:id="rId1"/>
  <headerFooter>
    <oddHeader>&amp;R&amp;8Página &amp;P de &amp;N</oddHeader>
    <oddFooter xml:space="preserve">&amp;C&amp;8{responsable}: {cargo}&amp;10
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27"/>
  <sheetViews>
    <sheetView showGridLines="0" showZeros="0" workbookViewId="0"/>
  </sheetViews>
  <sheetFormatPr baseColWidth="10" defaultColWidth="9.140625" defaultRowHeight="12.75" x14ac:dyDescent="0.2"/>
  <cols>
    <col min="1" max="1" width="11.7109375" customWidth="1"/>
    <col min="2" max="2" width="35.140625" customWidth="1"/>
    <col min="3" max="11" width="10.7109375" customWidth="1"/>
  </cols>
  <sheetData>
    <row r="1" spans="1:9" ht="11.25" customHeight="1" thickBot="1" x14ac:dyDescent="0.25">
      <c r="A1" s="8" t="s">
        <v>56</v>
      </c>
      <c r="B1" s="8"/>
      <c r="C1" s="8"/>
      <c r="D1" s="8"/>
      <c r="E1" s="8"/>
      <c r="F1" s="8"/>
      <c r="G1" s="8"/>
      <c r="H1" s="8"/>
    </row>
    <row r="2" spans="1:9" ht="15" customHeight="1" thickTop="1" x14ac:dyDescent="0.25">
      <c r="A2" s="214" t="str">
        <f>razonsocial</f>
        <v>MI EMPRESA</v>
      </c>
      <c r="B2" s="215"/>
      <c r="C2" s="215"/>
      <c r="D2" s="215"/>
      <c r="E2" s="215"/>
      <c r="F2" s="215"/>
      <c r="G2" s="215"/>
      <c r="H2" s="37"/>
      <c r="I2" s="36"/>
    </row>
    <row r="3" spans="1:9" ht="15" customHeight="1" x14ac:dyDescent="0.25">
      <c r="A3" s="216"/>
      <c r="B3" s="217"/>
      <c r="C3" s="217"/>
      <c r="D3" s="217"/>
      <c r="E3" s="217"/>
      <c r="F3" s="217"/>
      <c r="G3" s="217"/>
      <c r="H3" s="207"/>
      <c r="I3" s="11"/>
    </row>
    <row r="4" spans="1:9" ht="12.75" customHeight="1" x14ac:dyDescent="0.2">
      <c r="A4" s="198" t="s">
        <v>109</v>
      </c>
      <c r="B4" s="219" t="str">
        <f>nombrecliente</f>
        <v>Sistema de Comunicaciones y Transportes, Sistema de Transporte Colectivo Metro, Administración General de Recursos, Línea 12 (Línea Dorada)</v>
      </c>
      <c r="C4" s="219"/>
      <c r="D4" s="219"/>
      <c r="E4" s="219"/>
      <c r="F4" s="219"/>
      <c r="G4" s="219"/>
      <c r="H4" s="8"/>
      <c r="I4" s="43"/>
    </row>
    <row r="5" spans="1:9" ht="12.75" customHeight="1" x14ac:dyDescent="0.2">
      <c r="A5" s="199"/>
      <c r="B5" s="219"/>
      <c r="C5" s="219"/>
      <c r="D5" s="219"/>
      <c r="E5" s="219"/>
      <c r="F5" s="219"/>
      <c r="G5" s="219"/>
      <c r="H5" s="8"/>
      <c r="I5" s="43"/>
    </row>
    <row r="6" spans="1:9" ht="12.75" customHeight="1" x14ac:dyDescent="0.2">
      <c r="A6" s="199"/>
      <c r="B6" s="219"/>
      <c r="C6" s="219"/>
      <c r="D6" s="219"/>
      <c r="E6" s="219"/>
      <c r="F6" s="219"/>
      <c r="G6" s="219"/>
      <c r="H6" s="8"/>
      <c r="I6" s="43"/>
    </row>
    <row r="7" spans="1:9" ht="12.75" customHeight="1" x14ac:dyDescent="0.2">
      <c r="A7" s="198" t="s">
        <v>416</v>
      </c>
      <c r="B7" s="97" t="str">
        <f>numerodeconcurso</f>
        <v>2009/0257-0001</v>
      </c>
      <c r="C7" s="108" t="s">
        <v>67</v>
      </c>
      <c r="D7" s="157">
        <f>fechadeconcurso</f>
        <v>40017</v>
      </c>
      <c r="E7" s="152"/>
      <c r="F7" s="24"/>
      <c r="G7" s="108" t="s">
        <v>215</v>
      </c>
      <c r="H7" s="24" t="str">
        <f>plazocalculado&amp;" días naturales"</f>
        <v>153 días naturales</v>
      </c>
      <c r="I7" s="43"/>
    </row>
    <row r="8" spans="1:9" ht="12.75" customHeight="1" x14ac:dyDescent="0.2">
      <c r="A8" s="198" t="s">
        <v>114</v>
      </c>
      <c r="B8" s="21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19"/>
      <c r="D8" s="219"/>
      <c r="E8" s="219"/>
      <c r="F8" s="219"/>
      <c r="G8" s="219"/>
      <c r="H8" s="154"/>
      <c r="I8" s="43"/>
    </row>
    <row r="9" spans="1:9" ht="11.25" customHeight="1" x14ac:dyDescent="0.2">
      <c r="A9" s="199"/>
      <c r="B9" s="219"/>
      <c r="C9" s="219"/>
      <c r="D9" s="219"/>
      <c r="E9" s="219"/>
      <c r="F9" s="219"/>
      <c r="G9" s="219"/>
      <c r="H9" s="155"/>
      <c r="I9" s="211" t="s">
        <v>57</v>
      </c>
    </row>
    <row r="10" spans="1:9" ht="11.25" customHeight="1" x14ac:dyDescent="0.2">
      <c r="A10" s="199"/>
      <c r="B10" s="219"/>
      <c r="C10" s="219"/>
      <c r="D10" s="219"/>
      <c r="E10" s="219"/>
      <c r="F10" s="219"/>
      <c r="G10" s="219"/>
      <c r="H10" s="40"/>
      <c r="I10" s="212" t="s">
        <v>420</v>
      </c>
    </row>
    <row r="11" spans="1:9" ht="11.25" customHeight="1" x14ac:dyDescent="0.2">
      <c r="A11" s="199"/>
      <c r="B11" s="219"/>
      <c r="C11" s="219"/>
      <c r="D11" s="219"/>
      <c r="E11" s="219"/>
      <c r="F11" s="219"/>
      <c r="G11" s="219"/>
      <c r="H11" s="154"/>
      <c r="I11" s="212" t="s">
        <v>419</v>
      </c>
    </row>
    <row r="12" spans="1:9" ht="11.25" customHeight="1" x14ac:dyDescent="0.2">
      <c r="A12" s="199"/>
      <c r="B12" s="219"/>
      <c r="C12" s="219"/>
      <c r="D12" s="219"/>
      <c r="E12" s="219"/>
      <c r="F12" s="219"/>
      <c r="G12" s="219"/>
      <c r="H12" s="148"/>
      <c r="I12" s="14"/>
    </row>
    <row r="13" spans="1:9" ht="12.75" customHeight="1" x14ac:dyDescent="0.2">
      <c r="A13" s="198" t="s">
        <v>213</v>
      </c>
      <c r="B13" s="8" t="str">
        <f>direcciondelaobra</f>
        <v>Tramo de Barranca del Muerto a Tlahuac.</v>
      </c>
      <c r="C13" s="8"/>
      <c r="D13" s="108" t="s">
        <v>216</v>
      </c>
      <c r="E13" s="157">
        <f>fechainicio</f>
        <v>40026</v>
      </c>
      <c r="F13" s="108" t="s">
        <v>217</v>
      </c>
      <c r="G13" s="157">
        <f>fechaterminacion</f>
        <v>40178</v>
      </c>
      <c r="H13" s="107"/>
      <c r="I13" s="43"/>
    </row>
    <row r="14" spans="1:9" ht="12.75" customHeight="1" thickBot="1" x14ac:dyDescent="0.25">
      <c r="A14" s="200" t="s">
        <v>214</v>
      </c>
      <c r="B14" s="38" t="str">
        <f>ciudaddelaobra&amp;", "&amp;estadodelaobra</f>
        <v>México, Distrito Federal</v>
      </c>
      <c r="C14" s="38"/>
      <c r="D14" s="38"/>
      <c r="E14" s="38"/>
      <c r="F14" s="39"/>
      <c r="G14" s="39"/>
      <c r="H14" s="39"/>
      <c r="I14" s="98"/>
    </row>
    <row r="15" spans="1:9" ht="11.25" customHeight="1" thickTop="1" x14ac:dyDescent="0.2">
      <c r="A15" s="8"/>
      <c r="B15" s="8"/>
      <c r="C15" s="8"/>
      <c r="D15" s="8"/>
      <c r="E15" s="8"/>
      <c r="F15" s="8"/>
      <c r="G15" s="8"/>
      <c r="H15" s="8"/>
    </row>
    <row r="16" spans="1:9" x14ac:dyDescent="0.2">
      <c r="A16" s="179" t="s">
        <v>387</v>
      </c>
      <c r="B16" s="179"/>
      <c r="C16" s="179"/>
      <c r="D16" s="179"/>
      <c r="E16" s="179"/>
      <c r="F16" s="179"/>
      <c r="G16" s="27"/>
      <c r="H16" s="27"/>
      <c r="I16" s="27"/>
    </row>
    <row r="17" spans="1:9" x14ac:dyDescent="0.2">
      <c r="A17" s="179" t="s">
        <v>388</v>
      </c>
      <c r="B17" s="179"/>
      <c r="C17" s="179"/>
      <c r="D17" s="179"/>
      <c r="E17" s="179"/>
      <c r="F17" s="179"/>
      <c r="G17" s="27"/>
      <c r="H17" s="27"/>
      <c r="I17" s="27"/>
    </row>
    <row r="18" spans="1:9" x14ac:dyDescent="0.2">
      <c r="A18" s="8"/>
      <c r="B18" s="8"/>
      <c r="C18" s="8"/>
      <c r="D18" s="8"/>
      <c r="E18" s="8"/>
      <c r="F18" s="8"/>
    </row>
    <row r="19" spans="1:9" x14ac:dyDescent="0.2">
      <c r="A19" s="180" t="s">
        <v>389</v>
      </c>
      <c r="B19" s="180" t="s">
        <v>390</v>
      </c>
      <c r="C19" s="180" t="s">
        <v>391</v>
      </c>
      <c r="D19" s="180" t="s">
        <v>392</v>
      </c>
      <c r="E19" s="246" t="s">
        <v>393</v>
      </c>
      <c r="F19" s="246"/>
      <c r="G19" s="246"/>
      <c r="H19" s="246"/>
      <c r="I19" s="244" t="s">
        <v>394</v>
      </c>
    </row>
    <row r="20" spans="1:9" ht="22.5" x14ac:dyDescent="0.2">
      <c r="A20" s="181"/>
      <c r="B20" s="181" t="s">
        <v>395</v>
      </c>
      <c r="C20" s="181"/>
      <c r="D20" s="181"/>
      <c r="E20" s="182" t="s">
        <v>396</v>
      </c>
      <c r="F20" s="182" t="s">
        <v>397</v>
      </c>
      <c r="G20" s="182" t="s">
        <v>398</v>
      </c>
      <c r="H20" s="182" t="s">
        <v>399</v>
      </c>
      <c r="I20" s="245"/>
    </row>
    <row r="21" spans="1:9" x14ac:dyDescent="0.2">
      <c r="A21" s="8" t="s">
        <v>65</v>
      </c>
      <c r="B21" s="8"/>
      <c r="C21" s="8"/>
      <c r="D21" s="8"/>
      <c r="E21" s="8"/>
      <c r="I21" s="8"/>
    </row>
    <row r="22" spans="1:9" x14ac:dyDescent="0.2">
      <c r="A22" s="192" t="s">
        <v>146</v>
      </c>
      <c r="B22" s="148" t="s">
        <v>152</v>
      </c>
      <c r="C22" s="24" t="s">
        <v>33</v>
      </c>
      <c r="D22" s="183" t="s">
        <v>148</v>
      </c>
      <c r="E22" s="82" t="s">
        <v>400</v>
      </c>
      <c r="F22" s="82" t="s">
        <v>401</v>
      </c>
      <c r="G22" s="82" t="s">
        <v>402</v>
      </c>
      <c r="H22" s="82" t="s">
        <v>265</v>
      </c>
      <c r="I22" s="82" t="s">
        <v>324</v>
      </c>
    </row>
    <row r="23" spans="1:9" x14ac:dyDescent="0.2">
      <c r="A23" s="8" t="s">
        <v>403</v>
      </c>
      <c r="B23" s="174"/>
      <c r="C23" s="24"/>
      <c r="D23" s="183"/>
      <c r="E23" s="82"/>
      <c r="I23" s="82"/>
    </row>
    <row r="24" spans="1:9" x14ac:dyDescent="0.2">
      <c r="A24" s="184" t="s">
        <v>404</v>
      </c>
      <c r="B24" s="185"/>
      <c r="C24" s="184" t="s">
        <v>405</v>
      </c>
      <c r="D24" s="186"/>
      <c r="E24" s="186"/>
      <c r="F24" s="185"/>
      <c r="G24" s="184" t="s">
        <v>406</v>
      </c>
      <c r="H24" s="186"/>
      <c r="I24" s="185"/>
    </row>
    <row r="25" spans="1:9" x14ac:dyDescent="0.2">
      <c r="A25" s="247" t="str">
        <f>razonsocial</f>
        <v>MI EMPRESA</v>
      </c>
      <c r="B25" s="248"/>
      <c r="C25" s="247" t="str">
        <f>responsable</f>
        <v>ENCARGADO CORRESPONDIENTE</v>
      </c>
      <c r="D25" s="251"/>
      <c r="E25" s="251"/>
      <c r="F25" s="248"/>
      <c r="G25" s="187"/>
      <c r="I25" s="188"/>
    </row>
    <row r="26" spans="1:9" x14ac:dyDescent="0.2">
      <c r="A26" s="249"/>
      <c r="B26" s="250"/>
      <c r="C26" s="249"/>
      <c r="D26" s="252"/>
      <c r="E26" s="252"/>
      <c r="F26" s="250"/>
      <c r="G26" s="189"/>
      <c r="H26" s="190"/>
      <c r="I26" s="191"/>
    </row>
    <row r="27" spans="1:9" x14ac:dyDescent="0.2">
      <c r="I27" s="8" t="s">
        <v>66</v>
      </c>
    </row>
  </sheetData>
  <mergeCells count="7">
    <mergeCell ref="I19:I20"/>
    <mergeCell ref="E19:H19"/>
    <mergeCell ref="A2:G3"/>
    <mergeCell ref="B4:G6"/>
    <mergeCell ref="A25:B26"/>
    <mergeCell ref="C25:F26"/>
    <mergeCell ref="B8:G12"/>
  </mergeCells>
  <pageMargins left="0.59055118110236227" right="0.23622047244094491" top="0.39370078740157483" bottom="0.59055118110236227" header="0.23622047244094491" footer="0.39370078740157483"/>
  <pageSetup orientation="landscape" r:id="rId1"/>
  <headerFooter>
    <oddHeader>&amp;R&amp;8Página &amp;P de &amp;N</oddHeader>
    <oddFooter>&amp;C&amp;8{responsable}: {cargo}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93"/>
  <sheetViews>
    <sheetView showGridLines="0" showZeros="0" topLeftCell="A25" workbookViewId="0">
      <selection activeCell="F32" sqref="F32"/>
    </sheetView>
  </sheetViews>
  <sheetFormatPr baseColWidth="10" defaultColWidth="9.140625" defaultRowHeight="12.75" x14ac:dyDescent="0.2"/>
  <cols>
    <col min="1" max="1" width="29.140625" customWidth="1"/>
    <col min="2" max="2" width="83.85546875" bestFit="1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347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46" t="s">
        <v>195</v>
      </c>
      <c r="B5" s="4" t="s">
        <v>205</v>
      </c>
    </row>
    <row r="6" spans="1:3" ht="12.75" customHeight="1" x14ac:dyDescent="0.2">
      <c r="A6" s="129" t="s">
        <v>262</v>
      </c>
      <c r="B6" s="4" t="s">
        <v>198</v>
      </c>
    </row>
    <row r="7" spans="1:3" ht="12.75" customHeight="1" x14ac:dyDescent="0.2">
      <c r="A7" s="46" t="s">
        <v>150</v>
      </c>
      <c r="B7" s="4" t="s">
        <v>42</v>
      </c>
    </row>
    <row r="8" spans="1:3" ht="12.75" customHeight="1" x14ac:dyDescent="0.2">
      <c r="A8" s="46" t="s">
        <v>151</v>
      </c>
      <c r="B8" s="4" t="s">
        <v>36</v>
      </c>
    </row>
    <row r="9" spans="1:3" ht="12.75" customHeight="1" x14ac:dyDescent="0.2">
      <c r="A9" s="46" t="s">
        <v>148</v>
      </c>
      <c r="B9" s="4" t="s">
        <v>35</v>
      </c>
    </row>
    <row r="10" spans="1:3" ht="12.75" customHeight="1" x14ac:dyDescent="0.2">
      <c r="A10" s="4" t="s">
        <v>146</v>
      </c>
      <c r="B10" s="4" t="s">
        <v>31</v>
      </c>
    </row>
    <row r="11" spans="1:3" ht="12.75" customHeight="1" x14ac:dyDescent="0.2">
      <c r="A11" s="46" t="s">
        <v>147</v>
      </c>
      <c r="B11" s="4" t="s">
        <v>32</v>
      </c>
    </row>
    <row r="12" spans="1:3" ht="12.75" customHeight="1" x14ac:dyDescent="0.2">
      <c r="A12" s="129" t="s">
        <v>421</v>
      </c>
      <c r="B12" s="213" t="s">
        <v>422</v>
      </c>
    </row>
    <row r="13" spans="1:3" ht="12.75" customHeight="1" x14ac:dyDescent="0.2">
      <c r="A13" s="129" t="s">
        <v>423</v>
      </c>
      <c r="B13" s="213" t="s">
        <v>424</v>
      </c>
    </row>
    <row r="14" spans="1:3" ht="12.75" customHeight="1" x14ac:dyDescent="0.2">
      <c r="A14" s="129" t="s">
        <v>299</v>
      </c>
      <c r="B14" s="129" t="s">
        <v>301</v>
      </c>
    </row>
    <row r="15" spans="1:3" ht="12.75" customHeight="1" x14ac:dyDescent="0.2">
      <c r="A15" s="129" t="s">
        <v>300</v>
      </c>
      <c r="B15" s="129" t="s">
        <v>302</v>
      </c>
    </row>
    <row r="16" spans="1:3" ht="12.75" customHeight="1" x14ac:dyDescent="0.2">
      <c r="A16" s="129" t="s">
        <v>336</v>
      </c>
      <c r="B16" s="129" t="s">
        <v>338</v>
      </c>
    </row>
    <row r="17" spans="1:2" ht="12.75" customHeight="1" x14ac:dyDescent="0.2">
      <c r="A17" s="129" t="s">
        <v>337</v>
      </c>
      <c r="B17" s="129" t="s">
        <v>339</v>
      </c>
    </row>
    <row r="18" spans="1:2" ht="12.75" customHeight="1" x14ac:dyDescent="0.2">
      <c r="A18" s="46" t="s">
        <v>305</v>
      </c>
      <c r="B18" s="46" t="s">
        <v>307</v>
      </c>
    </row>
    <row r="19" spans="1:2" ht="12.75" customHeight="1" x14ac:dyDescent="0.2">
      <c r="A19" s="46" t="s">
        <v>303</v>
      </c>
      <c r="B19" s="46" t="s">
        <v>309</v>
      </c>
    </row>
    <row r="20" spans="1:2" ht="12.75" customHeight="1" x14ac:dyDescent="0.2">
      <c r="A20" s="129" t="s">
        <v>306</v>
      </c>
      <c r="B20" s="4" t="s">
        <v>308</v>
      </c>
    </row>
    <row r="21" spans="1:2" ht="12.75" customHeight="1" x14ac:dyDescent="0.2">
      <c r="A21" s="129" t="s">
        <v>304</v>
      </c>
      <c r="B21" s="4" t="s">
        <v>310</v>
      </c>
    </row>
    <row r="22" spans="1:2" ht="12.75" customHeight="1" x14ac:dyDescent="0.2">
      <c r="A22" s="129" t="s">
        <v>263</v>
      </c>
      <c r="B22" s="4" t="s">
        <v>199</v>
      </c>
    </row>
    <row r="23" spans="1:2" ht="12.75" customHeight="1" x14ac:dyDescent="0.2">
      <c r="A23" s="46" t="s">
        <v>191</v>
      </c>
      <c r="B23" s="4" t="s">
        <v>206</v>
      </c>
    </row>
    <row r="24" spans="1:2" ht="12.75" customHeight="1" x14ac:dyDescent="0.2">
      <c r="A24" s="129" t="s">
        <v>265</v>
      </c>
      <c r="B24" s="4" t="s">
        <v>200</v>
      </c>
    </row>
    <row r="25" spans="1:2" ht="12.75" customHeight="1" x14ac:dyDescent="0.2">
      <c r="A25" s="129" t="s">
        <v>266</v>
      </c>
      <c r="B25" s="129" t="s">
        <v>264</v>
      </c>
    </row>
    <row r="26" spans="1:2" ht="12.75" customHeight="1" x14ac:dyDescent="0.2">
      <c r="A26" s="129" t="s">
        <v>267</v>
      </c>
      <c r="B26" s="129" t="s">
        <v>269</v>
      </c>
    </row>
    <row r="27" spans="1:2" ht="12.75" customHeight="1" x14ac:dyDescent="0.2">
      <c r="A27" s="129" t="s">
        <v>268</v>
      </c>
      <c r="B27" s="129" t="s">
        <v>270</v>
      </c>
    </row>
    <row r="28" spans="1:2" ht="12.75" customHeight="1" x14ac:dyDescent="0.2">
      <c r="A28" s="129" t="s">
        <v>271</v>
      </c>
      <c r="B28" s="4" t="s">
        <v>201</v>
      </c>
    </row>
    <row r="29" spans="1:2" ht="12.75" customHeight="1" x14ac:dyDescent="0.2">
      <c r="A29" s="46" t="s">
        <v>193</v>
      </c>
      <c r="B29" s="4" t="s">
        <v>207</v>
      </c>
    </row>
    <row r="30" spans="1:2" ht="12.75" customHeight="1" x14ac:dyDescent="0.2">
      <c r="A30" s="46" t="s">
        <v>152</v>
      </c>
      <c r="B30" s="46" t="s">
        <v>153</v>
      </c>
    </row>
    <row r="31" spans="1:2" ht="12.75" customHeight="1" x14ac:dyDescent="0.2">
      <c r="A31" s="46" t="s">
        <v>154</v>
      </c>
      <c r="B31" s="46" t="s">
        <v>155</v>
      </c>
    </row>
    <row r="32" spans="1:2" ht="12.75" customHeight="1" x14ac:dyDescent="0.2">
      <c r="A32" s="4" t="s">
        <v>44</v>
      </c>
      <c r="B32" s="4" t="s">
        <v>45</v>
      </c>
    </row>
    <row r="33" spans="1:2" ht="12.75" customHeight="1" x14ac:dyDescent="0.2">
      <c r="A33" s="129" t="s">
        <v>332</v>
      </c>
      <c r="B33" s="4" t="s">
        <v>334</v>
      </c>
    </row>
    <row r="34" spans="1:2" ht="12.75" customHeight="1" x14ac:dyDescent="0.2">
      <c r="A34" s="129" t="s">
        <v>333</v>
      </c>
      <c r="B34" s="4" t="s">
        <v>335</v>
      </c>
    </row>
    <row r="35" spans="1:2" ht="12.75" customHeight="1" x14ac:dyDescent="0.2">
      <c r="A35" s="46" t="s">
        <v>156</v>
      </c>
      <c r="B35" s="46" t="s">
        <v>157</v>
      </c>
    </row>
    <row r="36" spans="1:2" ht="12.75" customHeight="1" x14ac:dyDescent="0.2">
      <c r="A36" s="129" t="s">
        <v>295</v>
      </c>
      <c r="B36" s="129" t="s">
        <v>297</v>
      </c>
    </row>
    <row r="37" spans="1:2" ht="12.75" customHeight="1" x14ac:dyDescent="0.2">
      <c r="A37" s="129" t="s">
        <v>296</v>
      </c>
      <c r="B37" s="129" t="s">
        <v>298</v>
      </c>
    </row>
    <row r="38" spans="1:2" ht="12.75" customHeight="1" x14ac:dyDescent="0.2">
      <c r="A38" s="129" t="s">
        <v>341</v>
      </c>
      <c r="B38" s="4" t="s">
        <v>343</v>
      </c>
    </row>
    <row r="39" spans="1:2" ht="12.75" customHeight="1" x14ac:dyDescent="0.2">
      <c r="A39" s="129" t="s">
        <v>342</v>
      </c>
      <c r="B39" s="4" t="s">
        <v>344</v>
      </c>
    </row>
    <row r="40" spans="1:2" ht="12.75" customHeight="1" x14ac:dyDescent="0.2">
      <c r="A40" s="4" t="s">
        <v>38</v>
      </c>
      <c r="B40" s="4" t="s">
        <v>39</v>
      </c>
    </row>
    <row r="41" spans="1:2" ht="12.75" customHeight="1" x14ac:dyDescent="0.2">
      <c r="A41" s="4" t="s">
        <v>40</v>
      </c>
      <c r="B41" s="4" t="s">
        <v>41</v>
      </c>
    </row>
    <row r="42" spans="1:2" ht="12.75" customHeight="1" x14ac:dyDescent="0.2">
      <c r="A42" s="46" t="s">
        <v>158</v>
      </c>
      <c r="B42" s="46" t="s">
        <v>159</v>
      </c>
    </row>
    <row r="43" spans="1:2" ht="12.75" customHeight="1" x14ac:dyDescent="0.2">
      <c r="A43" s="129" t="s">
        <v>272</v>
      </c>
      <c r="B43" s="4" t="s">
        <v>202</v>
      </c>
    </row>
    <row r="44" spans="1:2" ht="12.75" customHeight="1" x14ac:dyDescent="0.2">
      <c r="A44" s="46" t="s">
        <v>192</v>
      </c>
      <c r="B44" s="4" t="s">
        <v>208</v>
      </c>
    </row>
    <row r="45" spans="1:2" ht="12.75" customHeight="1" x14ac:dyDescent="0.2">
      <c r="A45" s="46" t="s">
        <v>324</v>
      </c>
      <c r="B45" s="129" t="s">
        <v>328</v>
      </c>
    </row>
    <row r="46" spans="1:2" ht="12.75" customHeight="1" x14ac:dyDescent="0.2">
      <c r="A46" s="129" t="s">
        <v>327</v>
      </c>
      <c r="B46" s="129" t="s">
        <v>329</v>
      </c>
    </row>
    <row r="47" spans="1:2" x14ac:dyDescent="0.2">
      <c r="A47" s="129" t="s">
        <v>427</v>
      </c>
      <c r="B47" s="129" t="s">
        <v>425</v>
      </c>
    </row>
    <row r="48" spans="1:2" x14ac:dyDescent="0.2">
      <c r="A48" s="129" t="s">
        <v>428</v>
      </c>
      <c r="B48" s="129" t="s">
        <v>426</v>
      </c>
    </row>
    <row r="49" spans="1:2" ht="12.75" customHeight="1" x14ac:dyDescent="0.2">
      <c r="A49" s="129" t="s">
        <v>326</v>
      </c>
      <c r="B49" s="129" t="s">
        <v>330</v>
      </c>
    </row>
    <row r="50" spans="1:2" ht="12.75" customHeight="1" x14ac:dyDescent="0.2">
      <c r="A50" s="129" t="s">
        <v>325</v>
      </c>
      <c r="B50" s="129" t="s">
        <v>331</v>
      </c>
    </row>
    <row r="51" spans="1:2" ht="12.75" customHeight="1" x14ac:dyDescent="0.2">
      <c r="A51" s="129" t="s">
        <v>321</v>
      </c>
      <c r="B51" s="129" t="s">
        <v>322</v>
      </c>
    </row>
    <row r="52" spans="1:2" ht="12.75" customHeight="1" x14ac:dyDescent="0.2">
      <c r="A52" s="129" t="s">
        <v>196</v>
      </c>
      <c r="B52" s="129" t="s">
        <v>323</v>
      </c>
    </row>
    <row r="53" spans="1:2" ht="12.75" customHeight="1" x14ac:dyDescent="0.2">
      <c r="A53" s="46" t="s">
        <v>160</v>
      </c>
      <c r="B53" s="46" t="s">
        <v>161</v>
      </c>
    </row>
    <row r="54" spans="1:2" ht="12.75" customHeight="1" x14ac:dyDescent="0.2">
      <c r="A54" s="129" t="s">
        <v>311</v>
      </c>
      <c r="B54" s="4" t="s">
        <v>203</v>
      </c>
    </row>
    <row r="55" spans="1:2" ht="12.75" customHeight="1" x14ac:dyDescent="0.2">
      <c r="A55" s="46" t="s">
        <v>197</v>
      </c>
      <c r="B55" s="4" t="s">
        <v>209</v>
      </c>
    </row>
    <row r="56" spans="1:2" ht="12.75" customHeight="1" x14ac:dyDescent="0.2">
      <c r="A56" s="46" t="s">
        <v>163</v>
      </c>
      <c r="B56" s="46" t="s">
        <v>165</v>
      </c>
    </row>
    <row r="57" spans="1:2" ht="12.75" customHeight="1" x14ac:dyDescent="0.2">
      <c r="A57" s="129" t="s">
        <v>312</v>
      </c>
      <c r="B57" s="4" t="s">
        <v>204</v>
      </c>
    </row>
    <row r="58" spans="1:2" ht="12.75" customHeight="1" x14ac:dyDescent="0.2">
      <c r="A58" s="46" t="s">
        <v>194</v>
      </c>
      <c r="B58" s="4" t="s">
        <v>210</v>
      </c>
    </row>
    <row r="59" spans="1:2" ht="12.75" customHeight="1" x14ac:dyDescent="0.2">
      <c r="A59" s="4" t="s">
        <v>145</v>
      </c>
      <c r="B59" s="4" t="s">
        <v>30</v>
      </c>
    </row>
    <row r="60" spans="1:2" ht="12.75" customHeight="1" x14ac:dyDescent="0.2">
      <c r="A60" s="129" t="s">
        <v>313</v>
      </c>
      <c r="B60" s="129" t="s">
        <v>314</v>
      </c>
    </row>
    <row r="61" spans="1:2" ht="12.75" customHeight="1" x14ac:dyDescent="0.2">
      <c r="A61" s="129" t="s">
        <v>315</v>
      </c>
      <c r="B61" s="129" t="s">
        <v>316</v>
      </c>
    </row>
    <row r="62" spans="1:2" ht="12.75" customHeight="1" x14ac:dyDescent="0.2">
      <c r="A62" s="4" t="s">
        <v>166</v>
      </c>
      <c r="B62" s="4" t="s">
        <v>167</v>
      </c>
    </row>
    <row r="63" spans="1:2" ht="12.75" customHeight="1" x14ac:dyDescent="0.2">
      <c r="A63" s="4" t="s">
        <v>348</v>
      </c>
      <c r="B63" s="4" t="s">
        <v>345</v>
      </c>
    </row>
    <row r="64" spans="1:2" ht="12.75" customHeight="1" x14ac:dyDescent="0.2">
      <c r="A64" s="4" t="s">
        <v>349</v>
      </c>
      <c r="B64" s="4" t="s">
        <v>346</v>
      </c>
    </row>
    <row r="65" spans="1:2" ht="12.75" customHeight="1" x14ac:dyDescent="0.2">
      <c r="A65" s="4" t="s">
        <v>43</v>
      </c>
      <c r="B65" s="4" t="s">
        <v>170</v>
      </c>
    </row>
    <row r="66" spans="1:2" ht="12.75" customHeight="1" x14ac:dyDescent="0.2">
      <c r="A66" s="4" t="s">
        <v>37</v>
      </c>
      <c r="B66" s="4" t="s">
        <v>171</v>
      </c>
    </row>
    <row r="67" spans="1:2" ht="12.75" customHeight="1" x14ac:dyDescent="0.2">
      <c r="A67" s="46" t="s">
        <v>278</v>
      </c>
      <c r="B67" s="4" t="s">
        <v>283</v>
      </c>
    </row>
    <row r="68" spans="1:2" ht="12.75" customHeight="1" x14ac:dyDescent="0.2">
      <c r="A68" s="46" t="s">
        <v>279</v>
      </c>
      <c r="B68" s="4" t="s">
        <v>284</v>
      </c>
    </row>
    <row r="69" spans="1:2" ht="12.75" customHeight="1" x14ac:dyDescent="0.2">
      <c r="A69" s="46" t="s">
        <v>280</v>
      </c>
      <c r="B69" s="4" t="s">
        <v>285</v>
      </c>
    </row>
    <row r="70" spans="1:2" ht="12.75" customHeight="1" x14ac:dyDescent="0.2">
      <c r="A70" s="4" t="s">
        <v>281</v>
      </c>
      <c r="B70" s="4" t="s">
        <v>286</v>
      </c>
    </row>
    <row r="71" spans="1:2" ht="12.75" customHeight="1" x14ac:dyDescent="0.2">
      <c r="A71" s="46" t="s">
        <v>282</v>
      </c>
      <c r="B71" s="4" t="s">
        <v>287</v>
      </c>
    </row>
    <row r="72" spans="1:2" ht="12.75" customHeight="1" x14ac:dyDescent="0.2">
      <c r="A72" s="46" t="s">
        <v>273</v>
      </c>
      <c r="B72" s="4" t="s">
        <v>288</v>
      </c>
    </row>
    <row r="73" spans="1:2" ht="12.75" customHeight="1" x14ac:dyDescent="0.2">
      <c r="A73" s="46" t="s">
        <v>274</v>
      </c>
      <c r="B73" s="4" t="s">
        <v>289</v>
      </c>
    </row>
    <row r="74" spans="1:2" ht="12.75" customHeight="1" x14ac:dyDescent="0.2">
      <c r="A74" s="46" t="s">
        <v>275</v>
      </c>
      <c r="B74" s="4" t="s">
        <v>290</v>
      </c>
    </row>
    <row r="75" spans="1:2" ht="12.75" customHeight="1" x14ac:dyDescent="0.2">
      <c r="A75" s="4" t="s">
        <v>276</v>
      </c>
      <c r="B75" s="4" t="s">
        <v>291</v>
      </c>
    </row>
    <row r="76" spans="1:2" ht="12.75" customHeight="1" x14ac:dyDescent="0.2">
      <c r="A76" s="46" t="s">
        <v>277</v>
      </c>
      <c r="B76" s="4" t="s">
        <v>292</v>
      </c>
    </row>
    <row r="77" spans="1:2" ht="12.75" customHeight="1" x14ac:dyDescent="0.2">
      <c r="A77" s="4" t="s">
        <v>172</v>
      </c>
      <c r="B77" s="4" t="s">
        <v>173</v>
      </c>
    </row>
    <row r="78" spans="1:2" ht="12.75" customHeight="1" x14ac:dyDescent="0.2">
      <c r="A78" s="4" t="s">
        <v>385</v>
      </c>
      <c r="B78" s="4" t="s">
        <v>386</v>
      </c>
    </row>
    <row r="79" spans="1:2" ht="12.75" customHeight="1" x14ac:dyDescent="0.2">
      <c r="A79" s="4" t="s">
        <v>33</v>
      </c>
      <c r="B79" s="4" t="s">
        <v>34</v>
      </c>
    </row>
    <row r="80" spans="1:2" ht="12.75" customHeight="1" x14ac:dyDescent="0.2">
      <c r="A80" s="4"/>
      <c r="B80" s="4"/>
    </row>
    <row r="81" spans="1:2" ht="12.75" customHeight="1" x14ac:dyDescent="0.2">
      <c r="A81" s="7" t="s">
        <v>46</v>
      </c>
      <c r="B81" s="4"/>
    </row>
    <row r="82" spans="1:2" ht="12.75" customHeight="1" x14ac:dyDescent="0.2">
      <c r="A82" s="4" t="s">
        <v>293</v>
      </c>
      <c r="B82" s="129" t="s">
        <v>294</v>
      </c>
    </row>
    <row r="83" spans="1:2" ht="12.75" customHeight="1" x14ac:dyDescent="0.2">
      <c r="A83" s="4" t="s">
        <v>50</v>
      </c>
      <c r="B83" s="4" t="s">
        <v>51</v>
      </c>
    </row>
    <row r="84" spans="1:2" ht="12.75" customHeight="1" x14ac:dyDescent="0.2">
      <c r="A84" s="46" t="s">
        <v>162</v>
      </c>
      <c r="B84" s="46" t="s">
        <v>164</v>
      </c>
    </row>
    <row r="85" spans="1:2" ht="12.75" customHeight="1" x14ac:dyDescent="0.2">
      <c r="A85" s="4" t="s">
        <v>47</v>
      </c>
      <c r="B85" s="4" t="s">
        <v>48</v>
      </c>
    </row>
    <row r="86" spans="1:2" ht="12.75" customHeight="1" x14ac:dyDescent="0.2">
      <c r="A86" s="4" t="s">
        <v>52</v>
      </c>
      <c r="B86" s="4" t="s">
        <v>53</v>
      </c>
    </row>
    <row r="87" spans="1:2" ht="12.75" customHeight="1" x14ac:dyDescent="0.2">
      <c r="A87" s="4" t="s">
        <v>168</v>
      </c>
      <c r="B87" s="4" t="s">
        <v>169</v>
      </c>
    </row>
    <row r="88" spans="1:2" ht="12.75" customHeight="1" x14ac:dyDescent="0.2">
      <c r="A88" s="4" t="s">
        <v>49</v>
      </c>
      <c r="B88" s="4" t="s">
        <v>178</v>
      </c>
    </row>
    <row r="89" spans="1:2" ht="12.75" customHeight="1" x14ac:dyDescent="0.2">
      <c r="A89" s="4" t="s">
        <v>176</v>
      </c>
      <c r="B89" s="4" t="s">
        <v>54</v>
      </c>
    </row>
    <row r="90" spans="1:2" ht="12.75" customHeight="1" x14ac:dyDescent="0.2">
      <c r="A90" s="4" t="s">
        <v>174</v>
      </c>
      <c r="B90" s="4" t="s">
        <v>175</v>
      </c>
    </row>
    <row r="91" spans="1:2" ht="12.75" customHeight="1" x14ac:dyDescent="0.2">
      <c r="A91" s="129" t="s">
        <v>317</v>
      </c>
      <c r="B91" s="129" t="s">
        <v>319</v>
      </c>
    </row>
    <row r="92" spans="1:2" ht="12.75" customHeight="1" x14ac:dyDescent="0.2">
      <c r="A92" s="129" t="s">
        <v>318</v>
      </c>
      <c r="B92" s="129" t="s">
        <v>320</v>
      </c>
    </row>
    <row r="93" spans="1:2" x14ac:dyDescent="0.2">
      <c r="A93" s="4" t="s">
        <v>177</v>
      </c>
      <c r="B93" s="4" t="s">
        <v>55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0"/>
  <sheetViews>
    <sheetView showGridLines="0" showZeros="0" workbookViewId="0"/>
  </sheetViews>
  <sheetFormatPr baseColWidth="10" defaultColWidth="9.140625" defaultRowHeight="12.75" x14ac:dyDescent="0.2"/>
  <cols>
    <col min="1" max="1" width="12.85546875" customWidth="1"/>
    <col min="2" max="2" width="30.7109375" customWidth="1"/>
    <col min="3" max="3" width="6.7109375" customWidth="1"/>
    <col min="4" max="4" width="11.85546875" customWidth="1"/>
    <col min="5" max="9" width="9.7109375" customWidth="1"/>
    <col min="10" max="10" width="13.5703125" customWidth="1"/>
  </cols>
  <sheetData>
    <row r="1" spans="1:12" ht="11.25" customHeight="1" thickBot="1" x14ac:dyDescent="0.25">
      <c r="A1" s="8" t="s">
        <v>56</v>
      </c>
    </row>
    <row r="2" spans="1:12" ht="15" customHeight="1" thickTop="1" x14ac:dyDescent="0.2">
      <c r="A2" s="214" t="str">
        <f>razonsocial</f>
        <v>MI EMPRESA</v>
      </c>
      <c r="B2" s="215"/>
      <c r="C2" s="215"/>
      <c r="D2" s="215"/>
      <c r="E2" s="215"/>
      <c r="F2" s="215"/>
      <c r="G2" s="215"/>
      <c r="H2" s="215"/>
      <c r="I2" s="26"/>
      <c r="J2" s="9"/>
    </row>
    <row r="3" spans="1:12" ht="15" customHeight="1" x14ac:dyDescent="0.2">
      <c r="A3" s="216"/>
      <c r="B3" s="217"/>
      <c r="C3" s="217"/>
      <c r="D3" s="217"/>
      <c r="E3" s="217"/>
      <c r="F3" s="217"/>
      <c r="G3" s="217"/>
      <c r="H3" s="217"/>
      <c r="I3" s="27"/>
      <c r="J3" s="205"/>
    </row>
    <row r="4" spans="1:12" ht="12.75" customHeight="1" x14ac:dyDescent="0.2">
      <c r="A4" s="198" t="s">
        <v>109</v>
      </c>
      <c r="B4" s="218" t="str">
        <f>nombrecliente</f>
        <v>Sistema de Comunicaciones y Transportes, Sistema de Transporte Colectivo Metro, Administración General de Recursos, Línea 12 (Línea Dorada)</v>
      </c>
      <c r="C4" s="218"/>
      <c r="D4" s="218"/>
      <c r="E4" s="218"/>
      <c r="F4" s="218"/>
      <c r="G4" s="218"/>
      <c r="H4" s="218"/>
      <c r="J4" s="11"/>
    </row>
    <row r="5" spans="1:12" ht="12.75" customHeight="1" x14ac:dyDescent="0.2">
      <c r="A5" s="199"/>
      <c r="B5" s="218"/>
      <c r="C5" s="218"/>
      <c r="D5" s="218"/>
      <c r="E5" s="218"/>
      <c r="F5" s="218"/>
      <c r="G5" s="218"/>
      <c r="H5" s="218"/>
      <c r="J5" s="11"/>
      <c r="L5" s="77"/>
    </row>
    <row r="6" spans="1:12" ht="12.75" customHeight="1" x14ac:dyDescent="0.2">
      <c r="A6" s="199"/>
      <c r="B6" s="218"/>
      <c r="C6" s="218"/>
      <c r="D6" s="218"/>
      <c r="E6" s="218"/>
      <c r="F6" s="218"/>
      <c r="G6" s="218"/>
      <c r="H6" s="218"/>
      <c r="J6" s="11"/>
    </row>
    <row r="7" spans="1:12" ht="12.75" customHeight="1" x14ac:dyDescent="0.2">
      <c r="A7" s="198" t="s">
        <v>416</v>
      </c>
      <c r="B7" s="8" t="str">
        <f>numerodeconcurso</f>
        <v>2009/0257-0001</v>
      </c>
      <c r="E7" s="94" t="s">
        <v>67</v>
      </c>
      <c r="F7" s="167">
        <f>fechadeconcurso</f>
        <v>40017</v>
      </c>
      <c r="H7" s="94" t="s">
        <v>215</v>
      </c>
      <c r="I7" s="8" t="str">
        <f>plazocalculado&amp;" días naturales"</f>
        <v>153 días naturales</v>
      </c>
      <c r="J7" s="11"/>
    </row>
    <row r="8" spans="1:12" ht="12.75" customHeight="1" x14ac:dyDescent="0.2">
      <c r="A8" s="198" t="s">
        <v>114</v>
      </c>
      <c r="B8" s="21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18"/>
      <c r="D8" s="218"/>
      <c r="E8" s="218"/>
      <c r="F8" s="218"/>
      <c r="G8" s="218"/>
      <c r="H8" s="218"/>
      <c r="J8" s="11"/>
    </row>
    <row r="9" spans="1:12" ht="12.75" customHeight="1" x14ac:dyDescent="0.2">
      <c r="A9" s="199"/>
      <c r="B9" s="218"/>
      <c r="C9" s="218"/>
      <c r="D9" s="218"/>
      <c r="E9" s="218"/>
      <c r="F9" s="218"/>
      <c r="G9" s="218"/>
      <c r="H9" s="218"/>
      <c r="J9" s="11"/>
    </row>
    <row r="10" spans="1:12" ht="12.75" customHeight="1" x14ac:dyDescent="0.2">
      <c r="A10" s="199"/>
      <c r="B10" s="218"/>
      <c r="C10" s="218"/>
      <c r="D10" s="218"/>
      <c r="E10" s="218"/>
      <c r="F10" s="218"/>
      <c r="G10" s="218"/>
      <c r="H10" s="218"/>
      <c r="J10" s="13" t="s">
        <v>57</v>
      </c>
    </row>
    <row r="11" spans="1:12" ht="15.75" customHeight="1" x14ac:dyDescent="0.2">
      <c r="A11" s="199"/>
      <c r="B11" s="218"/>
      <c r="C11" s="218"/>
      <c r="D11" s="218"/>
      <c r="E11" s="218"/>
      <c r="F11" s="218"/>
      <c r="G11" s="218"/>
      <c r="H11" s="218"/>
      <c r="J11" s="41" t="s">
        <v>412</v>
      </c>
    </row>
    <row r="12" spans="1:12" x14ac:dyDescent="0.2">
      <c r="A12" s="198" t="s">
        <v>213</v>
      </c>
      <c r="B12" s="76" t="str">
        <f>direcciondelaobra</f>
        <v>Tramo de Barranca del Muerto a Tlahuac.</v>
      </c>
      <c r="D12" s="8"/>
      <c r="E12" s="94" t="s">
        <v>216</v>
      </c>
      <c r="F12" s="167">
        <f>fechainicio</f>
        <v>40026</v>
      </c>
      <c r="G12" s="94" t="s">
        <v>217</v>
      </c>
      <c r="H12" s="167">
        <f>fechaterminacion</f>
        <v>40178</v>
      </c>
      <c r="J12" s="41" t="s">
        <v>409</v>
      </c>
    </row>
    <row r="13" spans="1:12" ht="12.75" customHeight="1" x14ac:dyDescent="0.2">
      <c r="A13" s="200" t="s">
        <v>214</v>
      </c>
      <c r="B13" s="38" t="str">
        <f>ciudaddelaobra&amp;", "&amp;estadodelaobra</f>
        <v>México, Distrito Federal</v>
      </c>
      <c r="C13" s="16"/>
      <c r="D13" s="16"/>
      <c r="E13" s="16"/>
      <c r="F13" s="16"/>
      <c r="G13" s="16"/>
      <c r="H13" s="16"/>
      <c r="I13" s="16"/>
      <c r="J13" s="17"/>
    </row>
    <row r="14" spans="1:12" ht="12.75" customHeight="1" x14ac:dyDescent="0.2"/>
    <row r="15" spans="1:12" ht="12.75" customHeight="1" x14ac:dyDescent="0.2">
      <c r="A15" s="1" t="s">
        <v>58</v>
      </c>
      <c r="B15" s="27"/>
      <c r="C15" s="27"/>
      <c r="D15" s="27"/>
      <c r="E15" s="27"/>
      <c r="F15" s="27"/>
      <c r="G15" s="27"/>
      <c r="H15" s="27"/>
      <c r="I15" s="27"/>
      <c r="J15" s="27"/>
    </row>
    <row r="16" spans="1:12" ht="12.75" customHeight="1" x14ac:dyDescent="0.2"/>
    <row r="17" spans="1:10" ht="42.75" customHeight="1" x14ac:dyDescent="0.2">
      <c r="A17" s="28" t="s">
        <v>61</v>
      </c>
      <c r="B17" s="29" t="s">
        <v>68</v>
      </c>
      <c r="C17" s="30" t="s">
        <v>63</v>
      </c>
      <c r="D17" s="31" t="s">
        <v>407</v>
      </c>
      <c r="E17" s="30" t="s">
        <v>69</v>
      </c>
      <c r="F17" s="30" t="s">
        <v>70</v>
      </c>
      <c r="G17" s="30" t="s">
        <v>71</v>
      </c>
      <c r="H17" s="30" t="s">
        <v>72</v>
      </c>
      <c r="I17" s="30" t="s">
        <v>73</v>
      </c>
      <c r="J17" s="32" t="s">
        <v>74</v>
      </c>
    </row>
    <row r="18" spans="1:10" ht="11.25" customHeight="1" x14ac:dyDescent="0.2">
      <c r="A18" s="8" t="s">
        <v>65</v>
      </c>
      <c r="B18" s="8"/>
      <c r="C18" s="8"/>
      <c r="D18" s="8"/>
      <c r="E18" s="8"/>
      <c r="F18" s="8"/>
      <c r="G18" s="8"/>
      <c r="H18" s="8"/>
      <c r="I18" s="8"/>
      <c r="J18" s="8"/>
    </row>
    <row r="19" spans="1:10" ht="11.25" customHeight="1" x14ac:dyDescent="0.2">
      <c r="A19" s="78" t="s">
        <v>146</v>
      </c>
      <c r="B19" s="170" t="s">
        <v>152</v>
      </c>
      <c r="C19" s="25" t="s">
        <v>33</v>
      </c>
      <c r="D19" s="81" t="s">
        <v>263</v>
      </c>
      <c r="E19" s="82" t="s">
        <v>272</v>
      </c>
      <c r="F19" s="83" t="s">
        <v>311</v>
      </c>
      <c r="G19" s="83" t="s">
        <v>262</v>
      </c>
      <c r="H19" s="83" t="s">
        <v>271</v>
      </c>
      <c r="I19" s="83" t="s">
        <v>312</v>
      </c>
      <c r="J19" s="82" t="s">
        <v>265</v>
      </c>
    </row>
    <row r="20" spans="1:10" ht="11.25" customHeight="1" x14ac:dyDescent="0.2">
      <c r="A20" s="8" t="s">
        <v>66</v>
      </c>
    </row>
  </sheetData>
  <mergeCells count="3">
    <mergeCell ref="A2:H3"/>
    <mergeCell ref="B4:H6"/>
    <mergeCell ref="B8:H11"/>
  </mergeCells>
  <pageMargins left="0.59055118110236227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  <oddFooter>&amp;C{cargo}: {responsable}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showGridLines="0" showZeros="0" workbookViewId="0"/>
  </sheetViews>
  <sheetFormatPr baseColWidth="10" defaultColWidth="9.140625" defaultRowHeight="12.75" x14ac:dyDescent="0.2"/>
  <cols>
    <col min="1" max="1" width="11.42578125" customWidth="1"/>
    <col min="2" max="2" width="30.7109375" customWidth="1"/>
    <col min="3" max="7" width="11.7109375" customWidth="1"/>
  </cols>
  <sheetData>
    <row r="1" spans="1:7" ht="11.25" customHeight="1" thickBot="1" x14ac:dyDescent="0.25">
      <c r="A1" s="8" t="s">
        <v>56</v>
      </c>
    </row>
    <row r="2" spans="1:7" ht="15" customHeight="1" thickTop="1" x14ac:dyDescent="0.2">
      <c r="A2" s="214" t="str">
        <f>razonsocial</f>
        <v>MI EMPRESA</v>
      </c>
      <c r="B2" s="215"/>
      <c r="C2" s="215"/>
      <c r="D2" s="215"/>
      <c r="E2" s="215"/>
      <c r="F2" s="26"/>
      <c r="G2" s="36"/>
    </row>
    <row r="3" spans="1:7" ht="15" customHeight="1" x14ac:dyDescent="0.2">
      <c r="A3" s="216"/>
      <c r="B3" s="217"/>
      <c r="C3" s="217"/>
      <c r="D3" s="217"/>
      <c r="E3" s="217"/>
      <c r="F3" s="27"/>
      <c r="G3" s="11"/>
    </row>
    <row r="4" spans="1:7" ht="12.75" customHeight="1" x14ac:dyDescent="0.2">
      <c r="A4" s="198" t="s">
        <v>109</v>
      </c>
      <c r="B4" s="219" t="str">
        <f>nombrecliente</f>
        <v>Sistema de Comunicaciones y Transportes, Sistema de Transporte Colectivo Metro, Administración General de Recursos, Línea 12 (Línea Dorada)</v>
      </c>
      <c r="C4" s="219"/>
      <c r="D4" s="219"/>
      <c r="E4" s="219"/>
      <c r="F4" s="8"/>
      <c r="G4" s="43"/>
    </row>
    <row r="5" spans="1:7" ht="12.75" customHeight="1" x14ac:dyDescent="0.2">
      <c r="A5" s="199"/>
      <c r="B5" s="219"/>
      <c r="C5" s="219"/>
      <c r="D5" s="219"/>
      <c r="E5" s="219"/>
      <c r="F5" s="8"/>
      <c r="G5" s="43"/>
    </row>
    <row r="6" spans="1:7" ht="12.75" customHeight="1" x14ac:dyDescent="0.2">
      <c r="A6" s="199"/>
      <c r="B6" s="219"/>
      <c r="C6" s="219"/>
      <c r="D6" s="219"/>
      <c r="E6" s="219"/>
      <c r="F6" s="8"/>
      <c r="G6" s="43"/>
    </row>
    <row r="7" spans="1:7" ht="12.75" customHeight="1" x14ac:dyDescent="0.2">
      <c r="A7" s="198" t="s">
        <v>416</v>
      </c>
      <c r="B7" s="97" t="str">
        <f>numerodeconcurso</f>
        <v>2009/0257-0001</v>
      </c>
      <c r="C7" s="108" t="s">
        <v>67</v>
      </c>
      <c r="D7" s="158">
        <f>fechadeconcurso</f>
        <v>40017</v>
      </c>
      <c r="E7" s="108" t="s">
        <v>215</v>
      </c>
      <c r="F7" s="24" t="str">
        <f>plazocalculado&amp;" días naturales"</f>
        <v>153 días naturales</v>
      </c>
      <c r="G7" s="43"/>
    </row>
    <row r="8" spans="1:7" ht="12.75" customHeight="1" x14ac:dyDescent="0.2">
      <c r="A8" s="198" t="s">
        <v>114</v>
      </c>
      <c r="B8" s="21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19"/>
      <c r="D8" s="219"/>
      <c r="E8" s="219"/>
      <c r="F8" s="8"/>
      <c r="G8" s="43"/>
    </row>
    <row r="9" spans="1:7" ht="12.75" customHeight="1" x14ac:dyDescent="0.2">
      <c r="A9" s="199"/>
      <c r="B9" s="219"/>
      <c r="C9" s="219"/>
      <c r="D9" s="219"/>
      <c r="E9" s="219"/>
      <c r="F9" s="8"/>
      <c r="G9" s="13" t="s">
        <v>57</v>
      </c>
    </row>
    <row r="10" spans="1:7" ht="12.75" customHeight="1" x14ac:dyDescent="0.2">
      <c r="A10" s="199"/>
      <c r="B10" s="219"/>
      <c r="C10" s="219"/>
      <c r="D10" s="219"/>
      <c r="E10" s="219"/>
      <c r="F10" s="8"/>
      <c r="G10" s="41" t="s">
        <v>410</v>
      </c>
    </row>
    <row r="11" spans="1:7" ht="15" customHeight="1" x14ac:dyDescent="0.2">
      <c r="A11" s="199"/>
      <c r="B11" s="219"/>
      <c r="C11" s="219"/>
      <c r="D11" s="219"/>
      <c r="E11" s="219"/>
      <c r="F11" s="8"/>
      <c r="G11" s="41"/>
    </row>
    <row r="12" spans="1:7" ht="12.75" customHeight="1" x14ac:dyDescent="0.2">
      <c r="A12" s="198" t="s">
        <v>213</v>
      </c>
      <c r="B12" s="8" t="str">
        <f>direcciondelaobra</f>
        <v>Tramo de Barranca del Muerto a Tlahuac.</v>
      </c>
      <c r="C12" s="108" t="s">
        <v>216</v>
      </c>
      <c r="D12" s="158">
        <f>fechainicio</f>
        <v>40026</v>
      </c>
      <c r="E12" s="108" t="s">
        <v>217</v>
      </c>
      <c r="F12" s="158">
        <f>fechaterminacion</f>
        <v>40178</v>
      </c>
      <c r="G12" s="43"/>
    </row>
    <row r="13" spans="1:7" ht="12.75" customHeight="1" x14ac:dyDescent="0.2">
      <c r="A13" s="200" t="s">
        <v>214</v>
      </c>
      <c r="B13" s="38" t="str">
        <f>ciudaddelaobra&amp;", "&amp;estadodelaobra</f>
        <v>México, Distrito Federal</v>
      </c>
      <c r="C13" s="38"/>
      <c r="D13" s="38"/>
      <c r="E13" s="39"/>
      <c r="F13" s="39"/>
      <c r="G13" s="98"/>
    </row>
    <row r="14" spans="1:7" ht="12.75" customHeight="1" x14ac:dyDescent="0.2"/>
    <row r="15" spans="1:7" ht="12.75" customHeight="1" x14ac:dyDescent="0.2">
      <c r="A15" s="42" t="s">
        <v>90</v>
      </c>
      <c r="B15" s="27"/>
      <c r="C15" s="27"/>
      <c r="D15" s="27"/>
      <c r="E15" s="27"/>
      <c r="F15" s="27"/>
    </row>
    <row r="16" spans="1:7" ht="12.75" customHeight="1" x14ac:dyDescent="0.2"/>
    <row r="17" spans="1:7" ht="21.75" customHeight="1" x14ac:dyDescent="0.2">
      <c r="A17" s="28" t="s">
        <v>61</v>
      </c>
      <c r="B17" s="29" t="s">
        <v>68</v>
      </c>
      <c r="C17" s="30" t="s">
        <v>63</v>
      </c>
      <c r="D17" s="31" t="s">
        <v>91</v>
      </c>
      <c r="E17" s="31" t="s">
        <v>92</v>
      </c>
      <c r="F17" s="32" t="s">
        <v>93</v>
      </c>
      <c r="G17" s="32" t="s">
        <v>94</v>
      </c>
    </row>
    <row r="18" spans="1:7" ht="11.25" customHeight="1" x14ac:dyDescent="0.2">
      <c r="A18" s="8" t="s">
        <v>65</v>
      </c>
      <c r="B18" s="8"/>
      <c r="C18" s="8"/>
      <c r="D18" s="8"/>
      <c r="E18" s="8"/>
    </row>
    <row r="19" spans="1:7" ht="11.25" customHeight="1" x14ac:dyDescent="0.2">
      <c r="A19" s="79" t="s">
        <v>146</v>
      </c>
      <c r="B19" s="170" t="s">
        <v>152</v>
      </c>
      <c r="C19" s="25" t="s">
        <v>33</v>
      </c>
      <c r="D19" s="82" t="s">
        <v>350</v>
      </c>
      <c r="E19" s="82" t="s">
        <v>265</v>
      </c>
      <c r="F19" s="82" t="s">
        <v>305</v>
      </c>
      <c r="G19" s="82" t="s">
        <v>306</v>
      </c>
    </row>
    <row r="20" spans="1:7" ht="11.25" customHeight="1" x14ac:dyDescent="0.2">
      <c r="A20" s="8" t="s">
        <v>66</v>
      </c>
    </row>
  </sheetData>
  <mergeCells count="3">
    <mergeCell ref="B8:E11"/>
    <mergeCell ref="A2:E3"/>
    <mergeCell ref="B4:E6"/>
  </mergeCells>
  <pageMargins left="0.59055118110236227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  <oddFooter>&amp;C{cargo}: {responsable}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3"/>
  <sheetViews>
    <sheetView showGridLines="0" showZeros="0" zoomScaleNormal="100" workbookViewId="0">
      <selection activeCell="B1" sqref="B1"/>
    </sheetView>
  </sheetViews>
  <sheetFormatPr baseColWidth="10" defaultColWidth="9.140625" defaultRowHeight="12.75" x14ac:dyDescent="0.2"/>
  <cols>
    <col min="1" max="1" width="11.7109375" customWidth="1"/>
    <col min="2" max="2" width="40.7109375" customWidth="1"/>
    <col min="3" max="3" width="11.7109375" customWidth="1"/>
    <col min="4" max="4" width="9.5703125" customWidth="1"/>
    <col min="5" max="5" width="16.85546875" customWidth="1"/>
  </cols>
  <sheetData>
    <row r="1" spans="1:5" ht="11.25" customHeight="1" thickBot="1" x14ac:dyDescent="0.25">
      <c r="A1" s="8" t="s">
        <v>56</v>
      </c>
    </row>
    <row r="2" spans="1:5" ht="15" customHeight="1" thickTop="1" x14ac:dyDescent="0.2">
      <c r="A2" s="222" t="str">
        <f>razonsocial</f>
        <v>MI EMPRESA</v>
      </c>
      <c r="B2" s="223"/>
      <c r="C2" s="223"/>
      <c r="D2" s="223"/>
      <c r="E2" s="9"/>
    </row>
    <row r="3" spans="1:5" ht="15" customHeight="1" x14ac:dyDescent="0.2">
      <c r="A3" s="224"/>
      <c r="B3" s="225"/>
      <c r="C3" s="225"/>
      <c r="D3" s="225"/>
      <c r="E3" s="205"/>
    </row>
    <row r="4" spans="1:5" ht="12.75" customHeight="1" x14ac:dyDescent="0.2">
      <c r="A4" s="199" t="s">
        <v>109</v>
      </c>
      <c r="B4" s="219" t="str">
        <f>nombrecliente</f>
        <v>Sistema de Comunicaciones y Transportes, Sistema de Transporte Colectivo Metro, Administración General de Recursos, Línea 12 (Línea Dorada)</v>
      </c>
      <c r="C4" s="219"/>
      <c r="D4" s="219"/>
      <c r="E4" s="43"/>
    </row>
    <row r="5" spans="1:5" ht="12.75" customHeight="1" x14ac:dyDescent="0.2">
      <c r="A5" s="199"/>
      <c r="B5" s="219"/>
      <c r="C5" s="219"/>
      <c r="D5" s="219"/>
      <c r="E5" s="43"/>
    </row>
    <row r="6" spans="1:5" ht="12.75" customHeight="1" x14ac:dyDescent="0.2">
      <c r="A6" s="199"/>
      <c r="B6" s="219"/>
      <c r="C6" s="219"/>
      <c r="D6" s="219"/>
      <c r="E6" s="43"/>
    </row>
    <row r="7" spans="1:5" ht="12.75" customHeight="1" x14ac:dyDescent="0.2">
      <c r="A7" s="198" t="s">
        <v>416</v>
      </c>
      <c r="B7" s="97" t="str">
        <f>numerodeconcurso</f>
        <v>2009/0257-0001</v>
      </c>
      <c r="C7" s="8"/>
      <c r="D7" s="8"/>
      <c r="E7" s="43"/>
    </row>
    <row r="8" spans="1:5" ht="12.75" customHeight="1" x14ac:dyDescent="0.2">
      <c r="A8" s="201" t="s">
        <v>67</v>
      </c>
      <c r="B8" s="157">
        <f>fechadeconcurso</f>
        <v>40017</v>
      </c>
      <c r="C8" s="108"/>
      <c r="D8" s="107"/>
      <c r="E8" s="109"/>
    </row>
    <row r="9" spans="1:5" ht="12.75" customHeight="1" x14ac:dyDescent="0.2">
      <c r="A9" s="201" t="s">
        <v>215</v>
      </c>
      <c r="B9" s="24" t="str">
        <f>plazocalculado&amp;" días naturales"</f>
        <v>153 días naturales</v>
      </c>
      <c r="C9" s="108"/>
      <c r="D9" s="107"/>
      <c r="E9" s="109"/>
    </row>
    <row r="10" spans="1:5" ht="12.75" customHeight="1" x14ac:dyDescent="0.2">
      <c r="A10" s="199" t="s">
        <v>114</v>
      </c>
      <c r="B10" s="21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0" s="219"/>
      <c r="D10" s="219"/>
      <c r="E10" s="43"/>
    </row>
    <row r="11" spans="1:5" ht="12.75" customHeight="1" x14ac:dyDescent="0.2">
      <c r="A11" s="199"/>
      <c r="B11" s="219"/>
      <c r="C11" s="219"/>
      <c r="D11" s="219"/>
      <c r="E11" s="13" t="s">
        <v>57</v>
      </c>
    </row>
    <row r="12" spans="1:5" ht="12.75" customHeight="1" x14ac:dyDescent="0.2">
      <c r="A12" s="199"/>
      <c r="B12" s="219"/>
      <c r="C12" s="219"/>
      <c r="D12" s="219"/>
      <c r="E12" s="41" t="s">
        <v>411</v>
      </c>
    </row>
    <row r="13" spans="1:5" ht="12.75" customHeight="1" x14ac:dyDescent="0.2">
      <c r="A13" s="199"/>
      <c r="B13" s="219"/>
      <c r="C13" s="219"/>
      <c r="D13" s="219"/>
      <c r="E13" s="34"/>
    </row>
    <row r="14" spans="1:5" ht="12.75" customHeight="1" x14ac:dyDescent="0.2">
      <c r="A14" s="199"/>
      <c r="B14" s="219"/>
      <c r="C14" s="219"/>
      <c r="D14" s="219"/>
      <c r="E14" s="34"/>
    </row>
    <row r="15" spans="1:5" ht="12.75" customHeight="1" x14ac:dyDescent="0.2">
      <c r="A15" s="198" t="s">
        <v>213</v>
      </c>
      <c r="B15" s="8" t="str">
        <f>direcciondelaobra</f>
        <v>Tramo de Barranca del Muerto a Tlahuac.</v>
      </c>
      <c r="C15" s="108" t="s">
        <v>216</v>
      </c>
      <c r="D15" s="158">
        <f>fechainicio</f>
        <v>40026</v>
      </c>
      <c r="E15" s="43"/>
    </row>
    <row r="16" spans="1:5" ht="12.75" customHeight="1" thickBot="1" x14ac:dyDescent="0.25">
      <c r="A16" s="200" t="s">
        <v>214</v>
      </c>
      <c r="B16" s="38" t="str">
        <f>ciudaddelaobra&amp;", "&amp;estadodelaobra</f>
        <v>México, Distrito Federal</v>
      </c>
      <c r="C16" s="110" t="s">
        <v>217</v>
      </c>
      <c r="D16" s="166">
        <f>fechaterminacion</f>
        <v>40178</v>
      </c>
      <c r="E16" s="98"/>
    </row>
    <row r="17" spans="1:5" ht="12.75" customHeight="1" thickTop="1" x14ac:dyDescent="0.2"/>
    <row r="18" spans="1:5" ht="12.75" customHeight="1" x14ac:dyDescent="0.2">
      <c r="A18" s="1" t="s">
        <v>95</v>
      </c>
      <c r="B18" s="27"/>
      <c r="C18" s="27"/>
      <c r="D18" s="27"/>
      <c r="E18" s="27"/>
    </row>
    <row r="19" spans="1:5" ht="12.75" customHeight="1" thickBot="1" x14ac:dyDescent="0.25"/>
    <row r="20" spans="1:5" ht="21.75" customHeight="1" thickTop="1" thickBot="1" x14ac:dyDescent="0.25">
      <c r="A20" s="28" t="s">
        <v>61</v>
      </c>
      <c r="B20" s="220" t="s">
        <v>96</v>
      </c>
      <c r="C20" s="221"/>
      <c r="D20" s="30" t="s">
        <v>63</v>
      </c>
      <c r="E20" s="32" t="s">
        <v>97</v>
      </c>
    </row>
    <row r="21" spans="1:5" ht="11.25" customHeight="1" thickTop="1" x14ac:dyDescent="0.2">
      <c r="A21" s="8" t="s">
        <v>65</v>
      </c>
      <c r="B21" s="8"/>
      <c r="C21" s="8"/>
      <c r="D21" s="8"/>
      <c r="E21" s="8"/>
    </row>
    <row r="22" spans="1:5" ht="11.25" customHeight="1" x14ac:dyDescent="0.2">
      <c r="A22" s="79" t="s">
        <v>146</v>
      </c>
      <c r="B22" s="170" t="s">
        <v>152</v>
      </c>
      <c r="C22" s="111"/>
      <c r="D22" s="25" t="s">
        <v>33</v>
      </c>
      <c r="E22" s="82" t="s">
        <v>265</v>
      </c>
    </row>
    <row r="23" spans="1:5" ht="11.25" customHeight="1" x14ac:dyDescent="0.2">
      <c r="A23" s="8" t="s">
        <v>66</v>
      </c>
    </row>
  </sheetData>
  <mergeCells count="4">
    <mergeCell ref="B20:C20"/>
    <mergeCell ref="B10:D14"/>
    <mergeCell ref="A2:D3"/>
    <mergeCell ref="B4:D6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2"/>
  <sheetViews>
    <sheetView showGridLines="0" showZeros="0" zoomScaleNormal="100" workbookViewId="0"/>
  </sheetViews>
  <sheetFormatPr baseColWidth="10" defaultColWidth="9.140625" defaultRowHeight="12.75" x14ac:dyDescent="0.2"/>
  <cols>
    <col min="1" max="1" width="9.7109375" style="62" customWidth="1"/>
    <col min="2" max="2" width="25.7109375" style="62" customWidth="1"/>
    <col min="3" max="3" width="6.7109375" style="62" customWidth="1"/>
    <col min="4" max="6" width="11.7109375" style="62" customWidth="1"/>
    <col min="7" max="7" width="18.85546875" style="62" customWidth="1"/>
    <col min="8" max="16384" width="9.140625" style="62"/>
  </cols>
  <sheetData>
    <row r="1" spans="1:7" ht="11.25" customHeight="1" thickBot="1" x14ac:dyDescent="0.25">
      <c r="A1" s="61" t="s">
        <v>56</v>
      </c>
      <c r="B1" s="61"/>
      <c r="C1" s="61"/>
      <c r="D1" s="61"/>
      <c r="E1" s="61"/>
      <c r="F1" s="61"/>
      <c r="G1" s="61"/>
    </row>
    <row r="2" spans="1:7" ht="15" customHeight="1" thickTop="1" x14ac:dyDescent="0.25">
      <c r="A2" s="227" t="str">
        <f>razonsocial</f>
        <v>MI EMPRESA</v>
      </c>
      <c r="B2" s="228"/>
      <c r="C2" s="228"/>
      <c r="D2" s="228"/>
      <c r="E2" s="228"/>
      <c r="F2" s="228"/>
      <c r="G2" s="112"/>
    </row>
    <row r="3" spans="1:7" ht="15" customHeight="1" x14ac:dyDescent="0.25">
      <c r="A3" s="229"/>
      <c r="B3" s="230"/>
      <c r="C3" s="230"/>
      <c r="D3" s="230"/>
      <c r="E3" s="230"/>
      <c r="F3" s="230"/>
      <c r="G3" s="206"/>
    </row>
    <row r="4" spans="1:7" ht="11.25" customHeight="1" x14ac:dyDescent="0.2">
      <c r="A4" s="122" t="s">
        <v>109</v>
      </c>
      <c r="B4" s="226" t="str">
        <f>nombrecliente</f>
        <v>Sistema de Comunicaciones y Transportes, Sistema de Transporte Colectivo Metro, Administración General de Recursos, Línea 12 (Línea Dorada)</v>
      </c>
      <c r="C4" s="226"/>
      <c r="D4" s="226"/>
      <c r="E4" s="226"/>
      <c r="F4" s="226"/>
      <c r="G4" s="113"/>
    </row>
    <row r="5" spans="1:7" ht="11.25" customHeight="1" x14ac:dyDescent="0.2">
      <c r="A5" s="122"/>
      <c r="B5" s="226"/>
      <c r="C5" s="226"/>
      <c r="D5" s="226"/>
      <c r="E5" s="226"/>
      <c r="F5" s="226"/>
      <c r="G5" s="113"/>
    </row>
    <row r="6" spans="1:7" ht="11.25" customHeight="1" x14ac:dyDescent="0.2">
      <c r="A6" s="63"/>
      <c r="B6" s="226"/>
      <c r="C6" s="226"/>
      <c r="D6" s="226"/>
      <c r="E6" s="226"/>
      <c r="F6" s="226"/>
      <c r="G6" s="113"/>
    </row>
    <row r="7" spans="1:7" ht="11.25" customHeight="1" x14ac:dyDescent="0.2">
      <c r="A7" s="63"/>
      <c r="B7" s="226"/>
      <c r="C7" s="226"/>
      <c r="D7" s="226"/>
      <c r="E7" s="226"/>
      <c r="F7" s="226"/>
      <c r="G7" s="113"/>
    </row>
    <row r="8" spans="1:7" ht="11.25" customHeight="1" x14ac:dyDescent="0.2">
      <c r="A8" s="122" t="s">
        <v>219</v>
      </c>
      <c r="B8" s="127" t="str">
        <f>numerodeconcurso</f>
        <v>2009/0257-0001</v>
      </c>
      <c r="C8" s="123" t="s">
        <v>67</v>
      </c>
      <c r="D8" s="162">
        <f>fechadeconcurso</f>
        <v>40017</v>
      </c>
      <c r="E8" s="61"/>
      <c r="F8" s="123" t="s">
        <v>215</v>
      </c>
      <c r="G8" s="113" t="str">
        <f>plazocalculado&amp;" días naturales"</f>
        <v>153 días naturales</v>
      </c>
    </row>
    <row r="9" spans="1:7" ht="11.25" customHeight="1" x14ac:dyDescent="0.2">
      <c r="A9" s="122" t="s">
        <v>114</v>
      </c>
      <c r="B9" s="22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226"/>
      <c r="D9" s="226"/>
      <c r="E9" s="226"/>
      <c r="F9" s="226"/>
      <c r="G9" s="113"/>
    </row>
    <row r="10" spans="1:7" ht="11.25" customHeight="1" x14ac:dyDescent="0.2">
      <c r="A10" s="63"/>
      <c r="B10" s="226"/>
      <c r="C10" s="226"/>
      <c r="D10" s="226"/>
      <c r="E10" s="226"/>
      <c r="F10" s="226"/>
      <c r="G10" s="64" t="s">
        <v>57</v>
      </c>
    </row>
    <row r="11" spans="1:7" ht="11.25" customHeight="1" x14ac:dyDescent="0.2">
      <c r="A11" s="63"/>
      <c r="B11" s="226"/>
      <c r="C11" s="226"/>
      <c r="D11" s="226"/>
      <c r="E11" s="226"/>
      <c r="F11" s="226"/>
      <c r="G11" s="194" t="s">
        <v>408</v>
      </c>
    </row>
    <row r="12" spans="1:7" ht="11.25" customHeight="1" x14ac:dyDescent="0.2">
      <c r="A12" s="63"/>
      <c r="B12" s="226"/>
      <c r="C12" s="226"/>
      <c r="D12" s="226"/>
      <c r="E12" s="226"/>
      <c r="F12" s="226"/>
      <c r="G12" s="113"/>
    </row>
    <row r="13" spans="1:7" ht="11.25" customHeight="1" x14ac:dyDescent="0.2">
      <c r="A13" s="63"/>
      <c r="B13" s="226"/>
      <c r="C13" s="226"/>
      <c r="D13" s="226"/>
      <c r="E13" s="226"/>
      <c r="F13" s="226"/>
      <c r="G13" s="113"/>
    </row>
    <row r="14" spans="1:7" ht="11.25" customHeight="1" x14ac:dyDescent="0.2">
      <c r="A14" s="122" t="s">
        <v>213</v>
      </c>
      <c r="B14" s="124" t="str">
        <f>direcciondelaobra</f>
        <v>Tramo de Barranca del Muerto a Tlahuac.</v>
      </c>
      <c r="C14" s="61"/>
      <c r="D14" s="123" t="s">
        <v>216</v>
      </c>
      <c r="E14" s="163">
        <f>fechainicio</f>
        <v>40026</v>
      </c>
      <c r="F14" s="123" t="s">
        <v>217</v>
      </c>
      <c r="G14" s="164">
        <f>fechaterminacion</f>
        <v>40178</v>
      </c>
    </row>
    <row r="15" spans="1:7" ht="11.25" customHeight="1" thickBot="1" x14ac:dyDescent="0.25">
      <c r="A15" s="125" t="s">
        <v>214</v>
      </c>
      <c r="B15" s="114" t="str">
        <f>ciudaddelaobra&amp;", "&amp;estadodelaobra</f>
        <v>México, Distrito Federal</v>
      </c>
      <c r="C15" s="114"/>
      <c r="D15" s="114"/>
      <c r="E15" s="115"/>
      <c r="F15" s="115"/>
      <c r="G15" s="116"/>
    </row>
    <row r="16" spans="1:7" ht="11.25" customHeight="1" thickTop="1" x14ac:dyDescent="0.2">
      <c r="A16" s="61"/>
      <c r="B16" s="61"/>
      <c r="C16" s="61"/>
      <c r="D16" s="61"/>
      <c r="E16" s="61"/>
      <c r="F16" s="61"/>
      <c r="G16" s="61"/>
    </row>
    <row r="17" spans="1:7" ht="15" customHeight="1" x14ac:dyDescent="0.2">
      <c r="A17" s="65" t="s">
        <v>182</v>
      </c>
      <c r="B17" s="117"/>
      <c r="C17" s="117"/>
      <c r="D17" s="117"/>
      <c r="E17" s="117"/>
      <c r="F17" s="117"/>
      <c r="G17" s="117"/>
    </row>
    <row r="18" spans="1:7" ht="11.25" customHeight="1" thickBot="1" x14ac:dyDescent="0.25">
      <c r="A18" s="61"/>
      <c r="B18" s="61"/>
      <c r="C18" s="61"/>
      <c r="D18" s="61"/>
      <c r="E18" s="61"/>
      <c r="F18" s="61"/>
      <c r="G18" s="61"/>
    </row>
    <row r="19" spans="1:7" ht="16.5" customHeight="1" thickTop="1" thickBot="1" x14ac:dyDescent="0.25">
      <c r="A19" s="118" t="s">
        <v>61</v>
      </c>
      <c r="B19" s="119" t="s">
        <v>68</v>
      </c>
      <c r="C19" s="119" t="s">
        <v>63</v>
      </c>
      <c r="D19" s="119" t="s">
        <v>83</v>
      </c>
      <c r="E19" s="119" t="s">
        <v>84</v>
      </c>
      <c r="F19" s="119" t="s">
        <v>88</v>
      </c>
      <c r="G19" s="120" t="s">
        <v>86</v>
      </c>
    </row>
    <row r="20" spans="1:7" ht="11.25" customHeight="1" thickTop="1" x14ac:dyDescent="0.2">
      <c r="A20" s="61" t="s">
        <v>65</v>
      </c>
      <c r="B20" s="61"/>
      <c r="C20" s="61"/>
      <c r="D20" s="61"/>
      <c r="E20" s="61"/>
      <c r="F20" s="61"/>
      <c r="G20" s="61"/>
    </row>
    <row r="21" spans="1:7" ht="11.25" customHeight="1" x14ac:dyDescent="0.2">
      <c r="A21" s="128" t="s">
        <v>146</v>
      </c>
      <c r="B21" s="171" t="s">
        <v>152</v>
      </c>
      <c r="C21" s="121" t="s">
        <v>33</v>
      </c>
      <c r="D21" s="165" t="s">
        <v>341</v>
      </c>
      <c r="E21" s="134" t="s">
        <v>148</v>
      </c>
      <c r="F21" s="126" t="s">
        <v>265</v>
      </c>
      <c r="G21" s="126" t="s">
        <v>324</v>
      </c>
    </row>
    <row r="22" spans="1:7" x14ac:dyDescent="0.2">
      <c r="A22" s="61" t="s">
        <v>66</v>
      </c>
    </row>
  </sheetData>
  <mergeCells count="3">
    <mergeCell ref="B9:F13"/>
    <mergeCell ref="A2:F3"/>
    <mergeCell ref="B4:F7"/>
  </mergeCells>
  <pageMargins left="0.6" right="0.23622047244094491" top="0.43307086614173229" bottom="0.43307086614173229" header="0.27559055118110237" footer="0.27559055118110237"/>
  <pageSetup fitToHeight="10000" orientation="portrait" r:id="rId1"/>
  <headerFooter>
    <oddHeader>&amp;R&amp;8Página &amp;P de &amp;N</oddHeader>
    <oddFooter>&amp;C{cargo} : {responsable}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1"/>
  <sheetViews>
    <sheetView showGridLines="0" showZeros="0" workbookViewId="0"/>
  </sheetViews>
  <sheetFormatPr baseColWidth="10" defaultColWidth="9.140625" defaultRowHeight="12.75" x14ac:dyDescent="0.2"/>
  <cols>
    <col min="1" max="1" width="11.42578125" customWidth="1"/>
    <col min="2" max="2" width="25.7109375" customWidth="1"/>
    <col min="3" max="3" width="6.7109375" customWidth="1"/>
    <col min="4" max="4" width="9.7109375" customWidth="1"/>
    <col min="5" max="8" width="10.7109375" customWidth="1"/>
  </cols>
  <sheetData>
    <row r="1" spans="1:8" ht="11.25" customHeight="1" thickBot="1" x14ac:dyDescent="0.25">
      <c r="A1" s="8" t="s">
        <v>56</v>
      </c>
      <c r="B1" s="8"/>
      <c r="C1" s="8"/>
      <c r="D1" s="8"/>
      <c r="E1" s="8"/>
      <c r="F1" s="8"/>
      <c r="G1" s="8"/>
    </row>
    <row r="2" spans="1:8" ht="15" customHeight="1" thickTop="1" x14ac:dyDescent="0.25">
      <c r="A2" s="214" t="str">
        <f>razonsocial</f>
        <v>MI EMPRESA</v>
      </c>
      <c r="B2" s="215"/>
      <c r="C2" s="215"/>
      <c r="D2" s="215"/>
      <c r="E2" s="215"/>
      <c r="F2" s="215"/>
      <c r="G2" s="37"/>
      <c r="H2" s="36"/>
    </row>
    <row r="3" spans="1:8" ht="15" customHeight="1" x14ac:dyDescent="0.25">
      <c r="A3" s="216"/>
      <c r="B3" s="217"/>
      <c r="C3" s="217"/>
      <c r="D3" s="217"/>
      <c r="E3" s="217"/>
      <c r="F3" s="217"/>
      <c r="G3" s="207"/>
      <c r="H3" s="11"/>
    </row>
    <row r="4" spans="1:8" ht="12.75" customHeight="1" x14ac:dyDescent="0.2">
      <c r="A4" s="198" t="s">
        <v>109</v>
      </c>
      <c r="B4" s="219" t="str">
        <f>nombrecliente</f>
        <v>Sistema de Comunicaciones y Transportes, Sistema de Transporte Colectivo Metro, Administración General de Recursos, Línea 12 (Línea Dorada)</v>
      </c>
      <c r="C4" s="219"/>
      <c r="D4" s="219"/>
      <c r="E4" s="219"/>
      <c r="F4" s="219"/>
      <c r="G4" s="8"/>
      <c r="H4" s="43"/>
    </row>
    <row r="5" spans="1:8" ht="12.75" customHeight="1" x14ac:dyDescent="0.2">
      <c r="A5" s="199"/>
      <c r="B5" s="219"/>
      <c r="C5" s="219"/>
      <c r="D5" s="219"/>
      <c r="E5" s="219"/>
      <c r="F5" s="219"/>
      <c r="G5" s="8"/>
      <c r="H5" s="43"/>
    </row>
    <row r="6" spans="1:8" ht="12.75" customHeight="1" x14ac:dyDescent="0.2">
      <c r="A6" s="199"/>
      <c r="B6" s="219"/>
      <c r="C6" s="219"/>
      <c r="D6" s="219"/>
      <c r="E6" s="219"/>
      <c r="F6" s="219"/>
      <c r="G6" s="8"/>
      <c r="H6" s="43"/>
    </row>
    <row r="7" spans="1:8" ht="12.75" customHeight="1" x14ac:dyDescent="0.2">
      <c r="A7" s="198" t="s">
        <v>416</v>
      </c>
      <c r="B7" s="97" t="str">
        <f>numerodeconcurso</f>
        <v>2009/0257-0001</v>
      </c>
      <c r="C7" s="108" t="s">
        <v>67</v>
      </c>
      <c r="D7" s="158">
        <f>fechadeconcurso</f>
        <v>40017</v>
      </c>
      <c r="E7" s="8"/>
      <c r="F7" s="108" t="s">
        <v>215</v>
      </c>
      <c r="G7" s="24" t="str">
        <f>plazocalculado&amp;" días naturales"</f>
        <v>153 días naturales</v>
      </c>
      <c r="H7" s="43"/>
    </row>
    <row r="8" spans="1:8" ht="12.75" customHeight="1" x14ac:dyDescent="0.2">
      <c r="A8" s="198" t="s">
        <v>114</v>
      </c>
      <c r="B8" s="21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19"/>
      <c r="D8" s="219"/>
      <c r="E8" s="219"/>
      <c r="F8" s="219"/>
      <c r="G8" s="8"/>
      <c r="H8" s="43"/>
    </row>
    <row r="9" spans="1:8" ht="11.25" customHeight="1" x14ac:dyDescent="0.2">
      <c r="A9" s="199"/>
      <c r="B9" s="219"/>
      <c r="C9" s="219"/>
      <c r="D9" s="219"/>
      <c r="E9" s="219"/>
      <c r="F9" s="219"/>
      <c r="G9" s="8"/>
      <c r="H9" s="13" t="s">
        <v>57</v>
      </c>
    </row>
    <row r="10" spans="1:8" ht="11.25" customHeight="1" x14ac:dyDescent="0.2">
      <c r="A10" s="199"/>
      <c r="B10" s="219"/>
      <c r="C10" s="219"/>
      <c r="D10" s="219"/>
      <c r="E10" s="219"/>
      <c r="F10" s="219"/>
      <c r="G10" s="8"/>
      <c r="H10" s="41" t="s">
        <v>408</v>
      </c>
    </row>
    <row r="11" spans="1:8" ht="11.25" customHeight="1" x14ac:dyDescent="0.2">
      <c r="A11" s="199"/>
      <c r="B11" s="219"/>
      <c r="C11" s="219"/>
      <c r="D11" s="219"/>
      <c r="E11" s="219"/>
      <c r="F11" s="219"/>
      <c r="G11" s="8"/>
      <c r="H11" s="14"/>
    </row>
    <row r="12" spans="1:8" ht="11.25" customHeight="1" x14ac:dyDescent="0.2">
      <c r="A12" s="199"/>
      <c r="B12" s="219"/>
      <c r="C12" s="219"/>
      <c r="D12" s="219"/>
      <c r="E12" s="219"/>
      <c r="F12" s="219"/>
      <c r="G12" s="8"/>
      <c r="H12" s="14"/>
    </row>
    <row r="13" spans="1:8" ht="12.75" customHeight="1" x14ac:dyDescent="0.2">
      <c r="A13" s="198" t="s">
        <v>213</v>
      </c>
      <c r="B13" s="8" t="str">
        <f>direcciondelaobra</f>
        <v>Tramo de Barranca del Muerto a Tlahuac.</v>
      </c>
      <c r="C13" s="8"/>
      <c r="D13" s="108" t="s">
        <v>216</v>
      </c>
      <c r="E13" s="158">
        <f>fechainicio</f>
        <v>40026</v>
      </c>
      <c r="F13" s="108" t="s">
        <v>217</v>
      </c>
      <c r="G13" s="158">
        <f>fechaterminacion</f>
        <v>40178</v>
      </c>
      <c r="H13" s="43"/>
    </row>
    <row r="14" spans="1:8" ht="12.75" customHeight="1" x14ac:dyDescent="0.2">
      <c r="A14" s="200" t="s">
        <v>214</v>
      </c>
      <c r="B14" s="38" t="str">
        <f>ciudaddelaobra&amp;", "&amp;estadodelaobra</f>
        <v>México, Distrito Federal</v>
      </c>
      <c r="C14" s="38"/>
      <c r="D14" s="38"/>
      <c r="E14" s="39"/>
      <c r="F14" s="39"/>
      <c r="G14" s="39"/>
      <c r="H14" s="98"/>
    </row>
    <row r="15" spans="1:8" ht="11.25" customHeight="1" x14ac:dyDescent="0.2">
      <c r="A15" s="8"/>
      <c r="B15" s="8"/>
      <c r="C15" s="8"/>
      <c r="D15" s="8"/>
      <c r="E15" s="8"/>
      <c r="F15" s="8"/>
      <c r="G15" s="8"/>
    </row>
    <row r="16" spans="1:8" ht="12.75" customHeight="1" x14ac:dyDescent="0.2">
      <c r="A16" s="1" t="s">
        <v>87</v>
      </c>
      <c r="B16" s="40"/>
      <c r="C16" s="40"/>
      <c r="D16" s="40"/>
      <c r="E16" s="40"/>
      <c r="F16" s="40"/>
      <c r="G16" s="40"/>
    </row>
    <row r="17" spans="1:8" ht="11.25" customHeight="1" x14ac:dyDescent="0.2">
      <c r="A17" s="8"/>
      <c r="B17" s="8"/>
      <c r="C17" s="8"/>
      <c r="D17" s="8"/>
      <c r="E17" s="8"/>
      <c r="F17" s="8"/>
      <c r="G17" s="8"/>
    </row>
    <row r="18" spans="1:8" ht="11.25" customHeight="1" x14ac:dyDescent="0.2">
      <c r="A18" s="28" t="s">
        <v>61</v>
      </c>
      <c r="B18" s="30" t="s">
        <v>68</v>
      </c>
      <c r="C18" s="30" t="s">
        <v>63</v>
      </c>
      <c r="D18" s="30" t="s">
        <v>83</v>
      </c>
      <c r="E18" s="30" t="s">
        <v>84</v>
      </c>
      <c r="F18" s="30" t="s">
        <v>88</v>
      </c>
      <c r="G18" s="30" t="s">
        <v>86</v>
      </c>
      <c r="H18" s="35" t="s">
        <v>89</v>
      </c>
    </row>
    <row r="19" spans="1:8" ht="11.25" customHeight="1" x14ac:dyDescent="0.2">
      <c r="A19" s="8" t="s">
        <v>65</v>
      </c>
      <c r="B19" s="8"/>
      <c r="C19" s="8"/>
      <c r="D19" s="8"/>
      <c r="E19" s="8"/>
      <c r="F19" s="8"/>
      <c r="G19" s="8"/>
    </row>
    <row r="20" spans="1:8" ht="11.25" customHeight="1" x14ac:dyDescent="0.2">
      <c r="A20" s="79" t="s">
        <v>146</v>
      </c>
      <c r="B20" s="170" t="s">
        <v>152</v>
      </c>
      <c r="C20" s="24" t="s">
        <v>33</v>
      </c>
      <c r="D20" s="158" t="s">
        <v>341</v>
      </c>
      <c r="E20" s="133" t="s">
        <v>148</v>
      </c>
      <c r="F20" s="81" t="s">
        <v>265</v>
      </c>
      <c r="G20" s="81" t="s">
        <v>324</v>
      </c>
      <c r="H20" s="132" t="s">
        <v>348</v>
      </c>
    </row>
    <row r="21" spans="1:8" ht="11.25" customHeight="1" x14ac:dyDescent="0.2">
      <c r="A21" s="8" t="s">
        <v>66</v>
      </c>
    </row>
  </sheetData>
  <mergeCells count="3">
    <mergeCell ref="B8:F12"/>
    <mergeCell ref="A2:F3"/>
    <mergeCell ref="B4:F6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1"/>
  <sheetViews>
    <sheetView showGridLines="0" showZeros="0" workbookViewId="0"/>
  </sheetViews>
  <sheetFormatPr baseColWidth="10" defaultColWidth="9.140625" defaultRowHeight="12.75" x14ac:dyDescent="0.2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5" width="10.7109375" customWidth="1"/>
    <col min="6" max="6" width="9.7109375" customWidth="1"/>
    <col min="7" max="7" width="11.5703125" customWidth="1"/>
    <col min="8" max="8" width="14" customWidth="1"/>
  </cols>
  <sheetData>
    <row r="1" spans="1:8" ht="11.25" customHeight="1" thickBot="1" x14ac:dyDescent="0.25">
      <c r="A1" s="8" t="s">
        <v>56</v>
      </c>
      <c r="B1" s="8"/>
      <c r="C1" s="8"/>
      <c r="D1" s="8"/>
      <c r="E1" s="8"/>
      <c r="F1" s="8"/>
      <c r="G1" s="8"/>
    </row>
    <row r="2" spans="1:8" ht="15" customHeight="1" thickTop="1" x14ac:dyDescent="0.2">
      <c r="A2" s="214" t="str">
        <f>razonsocial</f>
        <v>MI EMPRESA</v>
      </c>
      <c r="B2" s="215"/>
      <c r="C2" s="215"/>
      <c r="D2" s="215"/>
      <c r="E2" s="215"/>
      <c r="F2" s="215"/>
      <c r="G2" s="215"/>
      <c r="H2" s="36"/>
    </row>
    <row r="3" spans="1:8" ht="15" customHeight="1" x14ac:dyDescent="0.2">
      <c r="A3" s="216"/>
      <c r="B3" s="217"/>
      <c r="C3" s="217"/>
      <c r="D3" s="217"/>
      <c r="E3" s="217"/>
      <c r="F3" s="217"/>
      <c r="G3" s="217"/>
      <c r="H3" s="11"/>
    </row>
    <row r="4" spans="1:8" ht="12.75" customHeight="1" x14ac:dyDescent="0.2">
      <c r="A4" s="95" t="s">
        <v>109</v>
      </c>
      <c r="B4" s="219" t="str">
        <f>nombrecliente</f>
        <v>Sistema de Comunicaciones y Transportes, Sistema de Transporte Colectivo Metro, Administración General de Recursos, Línea 12 (Línea Dorada)</v>
      </c>
      <c r="C4" s="219"/>
      <c r="D4" s="219"/>
      <c r="E4" s="219"/>
      <c r="F4" s="219"/>
      <c r="G4" s="219"/>
      <c r="H4" s="43"/>
    </row>
    <row r="5" spans="1:8" ht="12.75" customHeight="1" x14ac:dyDescent="0.2">
      <c r="A5" s="10"/>
      <c r="B5" s="219"/>
      <c r="C5" s="219"/>
      <c r="D5" s="219"/>
      <c r="E5" s="219"/>
      <c r="F5" s="219"/>
      <c r="G5" s="219"/>
      <c r="H5" s="43"/>
    </row>
    <row r="6" spans="1:8" ht="12.75" customHeight="1" x14ac:dyDescent="0.2">
      <c r="A6" s="10"/>
      <c r="B6" s="219"/>
      <c r="C6" s="219"/>
      <c r="D6" s="219"/>
      <c r="E6" s="219"/>
      <c r="F6" s="219"/>
      <c r="G6" s="219"/>
      <c r="H6" s="43"/>
    </row>
    <row r="7" spans="1:8" ht="12.75" customHeight="1" x14ac:dyDescent="0.2">
      <c r="A7" s="95" t="s">
        <v>219</v>
      </c>
      <c r="B7" s="97" t="str">
        <f>numerodeconcurso</f>
        <v>2009/0257-0001</v>
      </c>
      <c r="C7" s="108" t="s">
        <v>67</v>
      </c>
      <c r="D7" s="158">
        <f>fechadeconcurso</f>
        <v>40017</v>
      </c>
      <c r="E7" s="8"/>
      <c r="F7" s="108" t="s">
        <v>215</v>
      </c>
      <c r="G7" s="24" t="str">
        <f>plazocalculado&amp;" días naturales"</f>
        <v>153 días naturales</v>
      </c>
      <c r="H7" s="43"/>
    </row>
    <row r="8" spans="1:8" ht="12.75" customHeight="1" x14ac:dyDescent="0.2">
      <c r="A8" s="95" t="s">
        <v>114</v>
      </c>
      <c r="B8" s="21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19"/>
      <c r="D8" s="219"/>
      <c r="E8" s="219"/>
      <c r="F8" s="219"/>
      <c r="G8" s="219"/>
      <c r="H8" s="43"/>
    </row>
    <row r="9" spans="1:8" ht="11.25" customHeight="1" x14ac:dyDescent="0.2">
      <c r="A9" s="10"/>
      <c r="B9" s="219"/>
      <c r="C9" s="219"/>
      <c r="D9" s="219"/>
      <c r="E9" s="219"/>
      <c r="F9" s="219"/>
      <c r="G9" s="219"/>
      <c r="H9" s="13" t="s">
        <v>57</v>
      </c>
    </row>
    <row r="10" spans="1:8" ht="11.25" customHeight="1" x14ac:dyDescent="0.2">
      <c r="A10" s="10"/>
      <c r="B10" s="219"/>
      <c r="C10" s="219"/>
      <c r="D10" s="219"/>
      <c r="E10" s="219"/>
      <c r="F10" s="219"/>
      <c r="G10" s="219"/>
      <c r="H10" s="231" t="s">
        <v>408</v>
      </c>
    </row>
    <row r="11" spans="1:8" ht="11.25" customHeight="1" x14ac:dyDescent="0.2">
      <c r="A11" s="10"/>
      <c r="B11" s="219"/>
      <c r="C11" s="219"/>
      <c r="D11" s="219"/>
      <c r="E11" s="219"/>
      <c r="F11" s="219"/>
      <c r="G11" s="219"/>
      <c r="H11" s="231"/>
    </row>
    <row r="12" spans="1:8" ht="11.25" customHeight="1" x14ac:dyDescent="0.2">
      <c r="A12" s="10"/>
      <c r="B12" s="219"/>
      <c r="C12" s="219"/>
      <c r="D12" s="219"/>
      <c r="E12" s="219"/>
      <c r="F12" s="219"/>
      <c r="G12" s="219"/>
      <c r="H12" s="14"/>
    </row>
    <row r="13" spans="1:8" ht="12.75" customHeight="1" x14ac:dyDescent="0.2">
      <c r="A13" s="95" t="s">
        <v>213</v>
      </c>
      <c r="B13" s="8" t="str">
        <f>direcciondelaobra</f>
        <v>Tramo de Barranca del Muerto a Tlahuac.</v>
      </c>
      <c r="C13" s="8"/>
      <c r="D13" s="108" t="s">
        <v>216</v>
      </c>
      <c r="E13" s="158">
        <f>fechainicio</f>
        <v>40026</v>
      </c>
      <c r="F13" s="108" t="s">
        <v>217</v>
      </c>
      <c r="G13" s="158">
        <f>fechaterminacion</f>
        <v>40178</v>
      </c>
      <c r="H13" s="43"/>
    </row>
    <row r="14" spans="1:8" ht="12.75" customHeight="1" x14ac:dyDescent="0.2">
      <c r="A14" s="96" t="s">
        <v>214</v>
      </c>
      <c r="B14" s="38" t="str">
        <f>ciudaddelaobra&amp;", "&amp;estadodelaobra</f>
        <v>México, Distrito Federal</v>
      </c>
      <c r="C14" s="38"/>
      <c r="D14" s="38"/>
      <c r="E14" s="38"/>
      <c r="F14" s="39"/>
      <c r="G14" s="39"/>
      <c r="H14" s="98"/>
    </row>
    <row r="15" spans="1:8" ht="11.25" customHeight="1" x14ac:dyDescent="0.2">
      <c r="A15" s="8"/>
      <c r="B15" s="8"/>
      <c r="C15" s="8"/>
      <c r="D15" s="8"/>
      <c r="E15" s="8"/>
      <c r="F15" s="8"/>
      <c r="G15" s="8"/>
    </row>
    <row r="16" spans="1:8" ht="12.75" customHeight="1" x14ac:dyDescent="0.2">
      <c r="A16" s="1" t="s">
        <v>82</v>
      </c>
      <c r="B16" s="40"/>
      <c r="C16" s="40"/>
      <c r="D16" s="40"/>
      <c r="E16" s="40"/>
      <c r="F16" s="40"/>
      <c r="G16" s="40"/>
    </row>
    <row r="17" spans="1:8" ht="11.25" customHeight="1" x14ac:dyDescent="0.2">
      <c r="A17" s="8"/>
      <c r="B17" s="8"/>
      <c r="C17" s="8"/>
      <c r="D17" s="8"/>
      <c r="E17" s="8"/>
      <c r="F17" s="8"/>
      <c r="G17" s="8"/>
    </row>
    <row r="18" spans="1:8" ht="33.75" x14ac:dyDescent="0.2">
      <c r="A18" s="28" t="s">
        <v>61</v>
      </c>
      <c r="B18" s="30" t="s">
        <v>68</v>
      </c>
      <c r="C18" s="30" t="s">
        <v>63</v>
      </c>
      <c r="D18" s="30" t="s">
        <v>83</v>
      </c>
      <c r="E18" s="30" t="s">
        <v>84</v>
      </c>
      <c r="F18" s="31" t="s">
        <v>76</v>
      </c>
      <c r="G18" s="31" t="s">
        <v>85</v>
      </c>
      <c r="H18" s="30" t="s">
        <v>86</v>
      </c>
    </row>
    <row r="19" spans="1:8" ht="11.25" customHeight="1" x14ac:dyDescent="0.2">
      <c r="A19" s="8" t="s">
        <v>65</v>
      </c>
      <c r="B19" s="8"/>
      <c r="C19" s="8"/>
      <c r="D19" s="8"/>
      <c r="E19" s="8"/>
      <c r="F19" s="8"/>
      <c r="G19" s="8"/>
      <c r="H19" s="8"/>
    </row>
    <row r="20" spans="1:8" ht="11.25" customHeight="1" x14ac:dyDescent="0.2">
      <c r="A20" s="79" t="s">
        <v>146</v>
      </c>
      <c r="B20" s="170" t="s">
        <v>152</v>
      </c>
      <c r="C20" s="24" t="s">
        <v>33</v>
      </c>
      <c r="D20" s="158" t="s">
        <v>341</v>
      </c>
      <c r="E20" s="133" t="s">
        <v>148</v>
      </c>
      <c r="F20" s="81" t="s">
        <v>278</v>
      </c>
      <c r="G20" s="135" t="s">
        <v>332</v>
      </c>
      <c r="H20" s="81" t="s">
        <v>326</v>
      </c>
    </row>
    <row r="21" spans="1:8" ht="11.25" customHeight="1" x14ac:dyDescent="0.2">
      <c r="A21" s="8" t="s">
        <v>66</v>
      </c>
    </row>
  </sheetData>
  <mergeCells count="4">
    <mergeCell ref="B8:G12"/>
    <mergeCell ref="H10:H11"/>
    <mergeCell ref="A2:G3"/>
    <mergeCell ref="B4:G6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24"/>
  <sheetViews>
    <sheetView showGridLines="0" showZeros="0" zoomScaleNormal="100" workbookViewId="0"/>
  </sheetViews>
  <sheetFormatPr baseColWidth="10" defaultColWidth="9.140625" defaultRowHeight="12.75" x14ac:dyDescent="0.2"/>
  <cols>
    <col min="1" max="1" width="11.7109375" customWidth="1"/>
    <col min="2" max="2" width="3.140625" customWidth="1"/>
    <col min="3" max="3" width="43.7109375" customWidth="1"/>
    <col min="4" max="4" width="15.28515625" customWidth="1"/>
    <col min="5" max="5" width="16.85546875" customWidth="1"/>
  </cols>
  <sheetData>
    <row r="1" spans="1:5" ht="11.25" customHeight="1" thickBot="1" x14ac:dyDescent="0.25">
      <c r="A1" s="8" t="s">
        <v>56</v>
      </c>
      <c r="B1" s="8"/>
    </row>
    <row r="2" spans="1:5" ht="15" customHeight="1" thickTop="1" x14ac:dyDescent="0.2">
      <c r="A2" s="214" t="str">
        <f>razonsocial</f>
        <v>MI EMPRESA</v>
      </c>
      <c r="B2" s="215"/>
      <c r="C2" s="215"/>
      <c r="D2" s="215"/>
      <c r="E2" s="9"/>
    </row>
    <row r="3" spans="1:5" ht="15" customHeight="1" x14ac:dyDescent="0.2">
      <c r="A3" s="216"/>
      <c r="B3" s="217"/>
      <c r="C3" s="217"/>
      <c r="D3" s="217"/>
      <c r="E3" s="205"/>
    </row>
    <row r="4" spans="1:5" ht="12.75" customHeight="1" x14ac:dyDescent="0.2">
      <c r="A4" s="198" t="s">
        <v>109</v>
      </c>
      <c r="B4" s="218" t="str">
        <f>nombrecliente</f>
        <v>Sistema de Comunicaciones y Transportes, Sistema de Transporte Colectivo Metro, Administración General de Recursos, Línea 12 (Línea Dorada)</v>
      </c>
      <c r="C4" s="218"/>
      <c r="D4" s="218"/>
      <c r="E4" s="11"/>
    </row>
    <row r="5" spans="1:5" ht="12.75" customHeight="1" x14ac:dyDescent="0.2">
      <c r="A5" s="199"/>
      <c r="B5" s="218"/>
      <c r="C5" s="218"/>
      <c r="D5" s="218"/>
      <c r="E5" s="11"/>
    </row>
    <row r="6" spans="1:5" ht="12.75" customHeight="1" x14ac:dyDescent="0.2">
      <c r="A6" s="199"/>
      <c r="B6" s="218"/>
      <c r="C6" s="218"/>
      <c r="D6" s="218"/>
      <c r="E6" s="11"/>
    </row>
    <row r="7" spans="1:5" ht="12.75" customHeight="1" x14ac:dyDescent="0.2">
      <c r="A7" s="198" t="s">
        <v>416</v>
      </c>
      <c r="B7" s="233" t="str">
        <f>numerodeconcurso</f>
        <v>2009/0257-0001</v>
      </c>
      <c r="C7" s="233"/>
      <c r="D7" s="12"/>
      <c r="E7" s="11"/>
    </row>
    <row r="8" spans="1:5" ht="12.75" customHeight="1" x14ac:dyDescent="0.2">
      <c r="A8" s="198" t="s">
        <v>114</v>
      </c>
      <c r="B8" s="21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19"/>
      <c r="D8" s="219"/>
      <c r="E8" s="11"/>
    </row>
    <row r="9" spans="1:5" ht="12.75" customHeight="1" x14ac:dyDescent="0.2">
      <c r="A9" s="199"/>
      <c r="B9" s="219"/>
      <c r="C9" s="219"/>
      <c r="D9" s="219"/>
      <c r="E9" s="11"/>
    </row>
    <row r="10" spans="1:5" ht="12.75" customHeight="1" x14ac:dyDescent="0.2">
      <c r="A10" s="199"/>
      <c r="B10" s="219"/>
      <c r="C10" s="219"/>
      <c r="D10" s="219"/>
      <c r="E10" s="14"/>
    </row>
    <row r="11" spans="1:5" ht="12.75" customHeight="1" x14ac:dyDescent="0.2">
      <c r="A11" s="199"/>
      <c r="B11" s="219"/>
      <c r="C11" s="219"/>
      <c r="D11" s="219"/>
      <c r="E11" s="14"/>
    </row>
    <row r="12" spans="1:5" ht="12.75" customHeight="1" x14ac:dyDescent="0.2">
      <c r="A12" s="199"/>
      <c r="B12" s="219"/>
      <c r="C12" s="219"/>
      <c r="D12" s="219"/>
      <c r="E12" s="14"/>
    </row>
    <row r="13" spans="1:5" ht="12.75" customHeight="1" x14ac:dyDescent="0.2">
      <c r="A13" s="198" t="s">
        <v>213</v>
      </c>
      <c r="B13" s="8" t="str">
        <f>direcciondelaobra</f>
        <v>Tramo de Barranca del Muerto a Tlahuac.</v>
      </c>
      <c r="D13" s="94" t="s">
        <v>216</v>
      </c>
      <c r="E13" s="161">
        <f>fechainicio</f>
        <v>40026</v>
      </c>
    </row>
    <row r="14" spans="1:5" ht="12.75" customHeight="1" x14ac:dyDescent="0.2">
      <c r="A14" s="198" t="s">
        <v>214</v>
      </c>
      <c r="B14" s="8" t="str">
        <f>ciudaddelaobra&amp;", "&amp;estadodelaobra</f>
        <v>México, Distrito Federal</v>
      </c>
      <c r="D14" s="94" t="s">
        <v>217</v>
      </c>
      <c r="E14" s="161">
        <f>fechaterminacion</f>
        <v>40178</v>
      </c>
    </row>
    <row r="15" spans="1:5" ht="12.75" customHeight="1" x14ac:dyDescent="0.2">
      <c r="A15" s="198" t="s">
        <v>67</v>
      </c>
      <c r="B15" s="234">
        <f>fechadeconcurso</f>
        <v>40017</v>
      </c>
      <c r="C15" s="234"/>
      <c r="D15" s="94" t="s">
        <v>218</v>
      </c>
      <c r="E15" s="231" t="s">
        <v>413</v>
      </c>
    </row>
    <row r="16" spans="1:5" ht="12.75" customHeight="1" thickBot="1" x14ac:dyDescent="0.25">
      <c r="A16" s="200" t="s">
        <v>215</v>
      </c>
      <c r="B16" s="38" t="str">
        <f>plazocalculado&amp;" días naturales"</f>
        <v>153 días naturales</v>
      </c>
      <c r="C16" s="16"/>
      <c r="D16" s="16"/>
      <c r="E16" s="232"/>
    </row>
    <row r="17" spans="1:5" ht="12.75" customHeight="1" thickTop="1" x14ac:dyDescent="0.2"/>
    <row r="18" spans="1:5" ht="12.75" customHeight="1" x14ac:dyDescent="0.2">
      <c r="A18" s="1" t="s">
        <v>58</v>
      </c>
      <c r="B18" s="1"/>
      <c r="C18" s="1"/>
      <c r="D18" s="1"/>
      <c r="E18" s="1"/>
    </row>
    <row r="19" spans="1:5" ht="12.75" customHeight="1" x14ac:dyDescent="0.2">
      <c r="A19" s="18"/>
      <c r="B19" s="18"/>
      <c r="C19" s="18"/>
      <c r="D19" s="18"/>
      <c r="E19" s="18"/>
    </row>
    <row r="20" spans="1:5" ht="12" customHeight="1" x14ac:dyDescent="0.2">
      <c r="A20" s="19"/>
      <c r="B20" s="52"/>
      <c r="C20" s="50" t="s">
        <v>59</v>
      </c>
      <c r="D20" s="20"/>
      <c r="E20" s="21" t="s">
        <v>60</v>
      </c>
    </row>
    <row r="21" spans="1:5" ht="12" customHeight="1" x14ac:dyDescent="0.2">
      <c r="A21" s="51" t="s">
        <v>61</v>
      </c>
      <c r="B21" s="53"/>
      <c r="C21" s="47" t="s">
        <v>62</v>
      </c>
      <c r="D21" s="22" t="s">
        <v>63</v>
      </c>
      <c r="E21" s="23" t="s">
        <v>64</v>
      </c>
    </row>
    <row r="22" spans="1:5" ht="11.25" customHeight="1" thickTop="1" x14ac:dyDescent="0.2">
      <c r="A22" s="8" t="s">
        <v>65</v>
      </c>
      <c r="B22" s="8"/>
      <c r="C22" s="8"/>
      <c r="D22" s="8"/>
      <c r="E22" s="8"/>
    </row>
    <row r="23" spans="1:5" ht="11.25" customHeight="1" x14ac:dyDescent="0.2">
      <c r="A23" s="78" t="s">
        <v>146</v>
      </c>
      <c r="B23" s="24"/>
      <c r="C23" s="170" t="s">
        <v>152</v>
      </c>
      <c r="D23" s="25" t="s">
        <v>33</v>
      </c>
      <c r="E23" s="82" t="s">
        <v>265</v>
      </c>
    </row>
    <row r="24" spans="1:5" ht="11.25" customHeight="1" x14ac:dyDescent="0.2">
      <c r="A24" s="8" t="s">
        <v>66</v>
      </c>
      <c r="B24" s="8"/>
    </row>
  </sheetData>
  <mergeCells count="6">
    <mergeCell ref="E15:E16"/>
    <mergeCell ref="A2:D3"/>
    <mergeCell ref="B4:D6"/>
    <mergeCell ref="B7:C7"/>
    <mergeCell ref="B8:D12"/>
    <mergeCell ref="B15:C15"/>
  </mergeCells>
  <pageMargins left="0.59055118110236227" right="0.23622047244094491" top="0.43307086614173229" bottom="0.47244094488188981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59</vt:i4>
      </vt:variant>
    </vt:vector>
  </HeadingPairs>
  <TitlesOfParts>
    <vt:vector size="74" baseType="lpstr">
      <vt:lpstr>N_Campos Generales</vt:lpstr>
      <vt:lpstr>N_Campos Especificos</vt:lpstr>
      <vt:lpstr>a)Costos Mat Desglosado (E)</vt:lpstr>
      <vt:lpstr>b)Costo Maq (Act,Res,Esp) (E)</vt:lpstr>
      <vt:lpstr>c)Costos de Maquinaria (E)</vt:lpstr>
      <vt:lpstr>d)Familias de Insumos (E)</vt:lpstr>
      <vt:lpstr>e)Listado Insumos (E)</vt:lpstr>
      <vt:lpstr>f)Mano de Obra Gravable (E)</vt:lpstr>
      <vt:lpstr>g)Relacion Costos Mat (E)</vt:lpstr>
      <vt:lpstr>h)Relación de básicos (E)</vt:lpstr>
      <vt:lpstr>i)Tabulador Salario Base (E)</vt:lpstr>
      <vt:lpstr>j)Tabulador SalarioDesglose (E)</vt:lpstr>
      <vt:lpstr>k)Relación de Maq. (E)</vt:lpstr>
      <vt:lpstr>l)Relación de Maq.2 (E)</vt:lpstr>
      <vt:lpstr>m)Relación de Maq.3 (E)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2011-09-12T16:25:41Z</cp:lastPrinted>
  <dcterms:created xsi:type="dcterms:W3CDTF">2002-02-27T19:20:33Z</dcterms:created>
  <dcterms:modified xsi:type="dcterms:W3CDTF">2025-09-23T17:33:11Z</dcterms:modified>
</cp:coreProperties>
</file>